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2" sheetId="1" r:id="rId1"/>
    <sheet name="2011" sheetId="2" r:id="rId2"/>
    <sheet name="2012SCORES" sheetId="3" r:id="rId3"/>
  </sheets>
  <definedNames/>
  <calcPr fullCalcOnLoad="1"/>
</workbook>
</file>

<file path=xl/comments1.xml><?xml version="1.0" encoding="utf-8"?>
<comments xmlns="http://schemas.openxmlformats.org/spreadsheetml/2006/main">
  <authors>
    <author>Jeffrey &amp; Sylvia</author>
  </authors>
  <commentList>
    <comment ref="G41" authorId="0">
      <text>
        <r>
          <rPr>
            <b/>
            <sz val="9"/>
            <rFont val="Tahoma"/>
            <family val="0"/>
          </rPr>
          <t>Jeffrey &amp; Sylvia:</t>
        </r>
        <r>
          <rPr>
            <sz val="9"/>
            <rFont val="Tahoma"/>
            <family val="0"/>
          </rPr>
          <t xml:space="preserve">
For Suicide Pool #1 ($20.00) and Suicide Pool #2 ($10.00)</t>
        </r>
      </text>
    </comment>
    <comment ref="D48" authorId="0">
      <text>
        <r>
          <rPr>
            <b/>
            <sz val="9"/>
            <rFont val="Tahoma"/>
            <family val="0"/>
          </rPr>
          <t>Jeffrey &amp; Sylvia:</t>
        </r>
        <r>
          <rPr>
            <sz val="9"/>
            <rFont val="Tahoma"/>
            <family val="0"/>
          </rPr>
          <t xml:space="preserve">
Paid $240 - $10 was for suicide pool #1 &amp; #2</t>
        </r>
      </text>
    </comment>
    <comment ref="O50" authorId="0">
      <text>
        <r>
          <rPr>
            <b/>
            <sz val="9"/>
            <rFont val="Tahoma"/>
            <family val="0"/>
          </rPr>
          <t>Jeffrey &amp; Sylvia:</t>
        </r>
        <r>
          <rPr>
            <sz val="9"/>
            <rFont val="Tahoma"/>
            <family val="0"/>
          </rPr>
          <t xml:space="preserve">
Paid via PAYPAL</t>
        </r>
      </text>
    </comment>
  </commentList>
</comments>
</file>

<file path=xl/sharedStrings.xml><?xml version="1.0" encoding="utf-8"?>
<sst xmlns="http://schemas.openxmlformats.org/spreadsheetml/2006/main" count="215" uniqueCount="106">
  <si>
    <t xml:space="preserve"> </t>
  </si>
  <si>
    <t>BIG TUNA</t>
  </si>
  <si>
    <t>TYPHOON MEL</t>
  </si>
  <si>
    <t>CHICO</t>
  </si>
  <si>
    <t>FOGHORN</t>
  </si>
  <si>
    <t>BARBS ARMY</t>
  </si>
  <si>
    <t>BLACK 1</t>
  </si>
  <si>
    <t>BLACK 2</t>
  </si>
  <si>
    <t>BLACK 3</t>
  </si>
  <si>
    <t>BLACK 4</t>
  </si>
  <si>
    <t>BLACK 5</t>
  </si>
  <si>
    <t>BLACK 6</t>
  </si>
  <si>
    <t>BLACK 7</t>
  </si>
  <si>
    <t>BLACK 8</t>
  </si>
  <si>
    <t>BLUE 1</t>
  </si>
  <si>
    <t>BLUE 2</t>
  </si>
  <si>
    <t>BLUE 3</t>
  </si>
  <si>
    <t>BLUE 4</t>
  </si>
  <si>
    <t>BLUE 5</t>
  </si>
  <si>
    <t>BLUE 6</t>
  </si>
  <si>
    <t>BLUE 7</t>
  </si>
  <si>
    <t>BLUE 8</t>
  </si>
  <si>
    <t>EVIL ONE</t>
  </si>
  <si>
    <t>HERMIE</t>
  </si>
  <si>
    <t>www.condinofantasyfootball.com</t>
  </si>
  <si>
    <t>CONVICTS</t>
  </si>
  <si>
    <t>MARLETT &amp; ME</t>
  </si>
  <si>
    <t>THE FEET</t>
  </si>
  <si>
    <t>TWO A'S</t>
  </si>
  <si>
    <t>EL JAKE</t>
  </si>
  <si>
    <t>IOU's</t>
  </si>
  <si>
    <t>Draft Fee</t>
  </si>
  <si>
    <t>Week 1 Loss</t>
  </si>
  <si>
    <t>Week 2 Loss</t>
  </si>
  <si>
    <t>Week 3 Loss</t>
  </si>
  <si>
    <t>Week 4 Loss</t>
  </si>
  <si>
    <t>Week 5 Loss</t>
  </si>
  <si>
    <t>Week 6 Loss</t>
  </si>
  <si>
    <t>Week 7 Loss</t>
  </si>
  <si>
    <t>Week 8 Loss</t>
  </si>
  <si>
    <t>Week 9 Loss</t>
  </si>
  <si>
    <t>Week 10 Loss</t>
  </si>
  <si>
    <t>Week 11 Loss</t>
  </si>
  <si>
    <t>Week 12 Loss</t>
  </si>
  <si>
    <t>Week 13 Loss</t>
  </si>
  <si>
    <t>Week 14 Loss</t>
  </si>
  <si>
    <t>Week 15 Loss</t>
  </si>
  <si>
    <t>Add Player</t>
  </si>
  <si>
    <t>TOTAL COST</t>
  </si>
  <si>
    <t>Week 1 PAID</t>
  </si>
  <si>
    <t>Week 2 PAID</t>
  </si>
  <si>
    <t>Week 3 PAID</t>
  </si>
  <si>
    <t>Week 4 PAID</t>
  </si>
  <si>
    <t>Week 5 PAID</t>
  </si>
  <si>
    <t>Week 6 PAID</t>
  </si>
  <si>
    <t>Week 7 PAID</t>
  </si>
  <si>
    <t>Week 8 PAID</t>
  </si>
  <si>
    <t>Week 9 PAID</t>
  </si>
  <si>
    <t>Week 10 PAID</t>
  </si>
  <si>
    <t>Week 11 PAID</t>
  </si>
  <si>
    <t>Week 12 PAID</t>
  </si>
  <si>
    <t>Week 13 PAID</t>
  </si>
  <si>
    <t>Week 14 PAID</t>
  </si>
  <si>
    <t>Week 15 PAID</t>
  </si>
  <si>
    <t>TOTAL PAID</t>
  </si>
  <si>
    <t>TOTAL IOU</t>
  </si>
  <si>
    <t>2010 CONDINO FANTASY FOOTBALL LEAGUE</t>
  </si>
  <si>
    <t>SKEEZIX/SP</t>
  </si>
  <si>
    <t>LEWIS</t>
  </si>
  <si>
    <t>CHIEF</t>
  </si>
  <si>
    <t>NET IOU - 2011</t>
  </si>
  <si>
    <t>CarryFwd 2010</t>
  </si>
  <si>
    <t>BLACK 1st Place</t>
  </si>
  <si>
    <t>BLACK 2nd Place</t>
  </si>
  <si>
    <t>BLUE 2nd Place</t>
  </si>
  <si>
    <t>HIGH SCORE</t>
  </si>
  <si>
    <t>HIGH AVE</t>
  </si>
  <si>
    <t>CHAMPION</t>
  </si>
  <si>
    <t>RUNNER-UP</t>
  </si>
  <si>
    <t>CarryFWD-2012</t>
  </si>
  <si>
    <t>2012 PAYOUTS</t>
  </si>
  <si>
    <t>BLUE 1st Place</t>
  </si>
  <si>
    <t>TOTAL</t>
  </si>
  <si>
    <t>STINKY PETE</t>
  </si>
  <si>
    <t>LLLLOYD</t>
  </si>
  <si>
    <t>2012 CONDINO FANTASY FOOTBALL LEAGUE</t>
  </si>
  <si>
    <t>2011 IOU CARRYFWD</t>
  </si>
  <si>
    <t>2011 CREDIT CARRYFWD</t>
  </si>
  <si>
    <t>2012 NET IOU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</si>
  <si>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</si>
  <si>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</si>
  <si>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</si>
  <si>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</si>
  <si>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</si>
  <si>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</si>
  <si>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</si>
  <si>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</si>
  <si>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</si>
  <si>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</si>
  <si>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</si>
  <si>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</si>
  <si>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</si>
  <si>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</si>
  <si>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</si>
  <si>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TOTAL POINTS</t>
  </si>
  <si>
    <t>AVERAGE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</si>
</sst>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</numFmts>
  <fonts count="67">
    <font>
      <sz val="10"/>
      <name val="Arial"/>
      <family val="0"/>
    </font>
    <font>
      <sz val="14"/>
      <name val="Book Antiqua"/>
      <family val="1"/>
    </font>
    <font>
      <b/>
      <i/>
      <sz val="14"/>
      <name val="Book Antiqua"/>
      <family val="1"/>
    </font>
    <font>
      <sz val="8"/>
      <name val="Book Antiqua"/>
      <family val="1"/>
    </font>
    <font>
      <sz val="8"/>
      <color indexed="10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8"/>
      <color indexed="8"/>
      <name val="Book Antiqua"/>
      <family val="1"/>
    </font>
    <font>
      <sz val="12"/>
      <color indexed="8"/>
      <name val="Arial"/>
      <family val="2"/>
    </font>
    <font>
      <sz val="10"/>
      <color indexed="63"/>
      <name val="Arial"/>
      <family val="2"/>
    </font>
    <font>
      <sz val="8"/>
      <color indexed="63"/>
      <name val="Book Antiqua"/>
      <family val="1"/>
    </font>
    <font>
      <sz val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6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sz val="14"/>
      <name val="Arial"/>
      <family val="2"/>
    </font>
    <font>
      <b/>
      <sz val="12"/>
      <name val="Arial Narrow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i/>
      <sz val="26"/>
      <color indexed="57"/>
      <name val="Arial Narrow"/>
      <family val="2"/>
    </font>
    <font>
      <b/>
      <i/>
      <u val="single"/>
      <sz val="26"/>
      <color indexed="57"/>
      <name val="Arial Narrow"/>
      <family val="2"/>
    </font>
    <font>
      <b/>
      <i/>
      <u val="singleAccounting"/>
      <sz val="3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i/>
      <sz val="26"/>
      <color rgb="FF31767F"/>
      <name val="Arial Narrow"/>
      <family val="2"/>
    </font>
    <font>
      <sz val="10"/>
      <color theme="1"/>
      <name val="Arial"/>
      <family val="2"/>
    </font>
    <font>
      <b/>
      <i/>
      <u val="single"/>
      <sz val="26"/>
      <color rgb="FF31767F"/>
      <name val="Arial Narrow"/>
      <family val="2"/>
    </font>
    <font>
      <b/>
      <i/>
      <u val="singleAccounting"/>
      <sz val="32"/>
      <color rgb="FF006600"/>
      <name val="Arial Narrow"/>
      <family val="2"/>
    </font>
    <font>
      <b/>
      <sz val="8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43" fontId="0" fillId="0" borderId="0" xfId="42" applyFont="1" applyAlignment="1">
      <alignment/>
    </xf>
    <xf numFmtId="43" fontId="2" fillId="0" borderId="0" xfId="42" applyFont="1" applyAlignment="1">
      <alignment/>
    </xf>
    <xf numFmtId="43" fontId="1" fillId="0" borderId="0" xfId="42" applyFont="1" applyAlignment="1">
      <alignment/>
    </xf>
    <xf numFmtId="43" fontId="0" fillId="33" borderId="10" xfId="42" applyFont="1" applyFill="1" applyBorder="1" applyAlignment="1">
      <alignment/>
    </xf>
    <xf numFmtId="43" fontId="0" fillId="34" borderId="10" xfId="42" applyFont="1" applyFill="1" applyBorder="1" applyAlignment="1">
      <alignment/>
    </xf>
    <xf numFmtId="43" fontId="7" fillId="35" borderId="10" xfId="42" applyFont="1" applyFill="1" applyBorder="1" applyAlignment="1">
      <alignment/>
    </xf>
    <xf numFmtId="43" fontId="10" fillId="35" borderId="10" xfId="42" applyFont="1" applyFill="1" applyBorder="1" applyAlignment="1">
      <alignment/>
    </xf>
    <xf numFmtId="43" fontId="0" fillId="36" borderId="11" xfId="42" applyFont="1" applyFill="1" applyBorder="1" applyAlignment="1">
      <alignment/>
    </xf>
    <xf numFmtId="43" fontId="0" fillId="37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0" fillId="34" borderId="12" xfId="42" applyFont="1" applyFill="1" applyBorder="1" applyAlignment="1">
      <alignment/>
    </xf>
    <xf numFmtId="43" fontId="0" fillId="0" borderId="13" xfId="42" applyFont="1" applyBorder="1" applyAlignment="1">
      <alignment/>
    </xf>
    <xf numFmtId="43" fontId="7" fillId="35" borderId="12" xfId="42" applyFont="1" applyFill="1" applyBorder="1" applyAlignment="1">
      <alignment/>
    </xf>
    <xf numFmtId="43" fontId="10" fillId="35" borderId="12" xfId="42" applyFont="1" applyFill="1" applyBorder="1" applyAlignment="1">
      <alignment/>
    </xf>
    <xf numFmtId="43" fontId="0" fillId="36" borderId="0" xfId="42" applyFont="1" applyFill="1" applyBorder="1" applyAlignment="1">
      <alignment/>
    </xf>
    <xf numFmtId="43" fontId="0" fillId="37" borderId="12" xfId="42" applyFont="1" applyFill="1" applyBorder="1" applyAlignment="1">
      <alignment/>
    </xf>
    <xf numFmtId="43" fontId="3" fillId="0" borderId="0" xfId="42" applyFont="1" applyAlignment="1">
      <alignment/>
    </xf>
    <xf numFmtId="43" fontId="0" fillId="0" borderId="0" xfId="42" applyFont="1" applyAlignment="1">
      <alignment horizontal="right"/>
    </xf>
    <xf numFmtId="43" fontId="0" fillId="0" borderId="11" xfId="42" applyFont="1" applyBorder="1" applyAlignment="1">
      <alignment/>
    </xf>
    <xf numFmtId="43" fontId="0" fillId="0" borderId="12" xfId="42" applyFont="1" applyBorder="1" applyAlignment="1">
      <alignment horizontal="right"/>
    </xf>
    <xf numFmtId="43" fontId="0" fillId="0" borderId="0" xfId="42" applyFont="1" applyBorder="1" applyAlignment="1">
      <alignment/>
    </xf>
    <xf numFmtId="43" fontId="0" fillId="0" borderId="14" xfId="42" applyFont="1" applyBorder="1" applyAlignment="1">
      <alignment horizontal="right"/>
    </xf>
    <xf numFmtId="43" fontId="0" fillId="0" borderId="15" xfId="42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17" xfId="42" applyFont="1" applyBorder="1" applyAlignment="1">
      <alignment horizontal="right"/>
    </xf>
    <xf numFmtId="43" fontId="0" fillId="0" borderId="18" xfId="42" applyFont="1" applyBorder="1" applyAlignment="1">
      <alignment/>
    </xf>
    <xf numFmtId="43" fontId="0" fillId="0" borderId="19" xfId="42" applyFont="1" applyBorder="1" applyAlignment="1">
      <alignment/>
    </xf>
    <xf numFmtId="43" fontId="0" fillId="0" borderId="20" xfId="42" applyFont="1" applyBorder="1" applyAlignment="1">
      <alignment horizontal="right"/>
    </xf>
    <xf numFmtId="43" fontId="0" fillId="0" borderId="21" xfId="42" applyFont="1" applyBorder="1" applyAlignment="1">
      <alignment/>
    </xf>
    <xf numFmtId="43" fontId="0" fillId="0" borderId="22" xfId="42" applyFont="1" applyBorder="1" applyAlignment="1">
      <alignment/>
    </xf>
    <xf numFmtId="43" fontId="0" fillId="0" borderId="23" xfId="42" applyFont="1" applyBorder="1" applyAlignment="1">
      <alignment horizontal="right"/>
    </xf>
    <xf numFmtId="43" fontId="0" fillId="0" borderId="24" xfId="42" applyFont="1" applyBorder="1" applyAlignment="1">
      <alignment/>
    </xf>
    <xf numFmtId="43" fontId="0" fillId="0" borderId="25" xfId="42" applyFont="1" applyBorder="1" applyAlignment="1">
      <alignment/>
    </xf>
    <xf numFmtId="43" fontId="0" fillId="0" borderId="26" xfId="42" applyFont="1" applyBorder="1" applyAlignment="1">
      <alignment/>
    </xf>
    <xf numFmtId="43" fontId="0" fillId="0" borderId="27" xfId="42" applyFont="1" applyBorder="1" applyAlignment="1">
      <alignment/>
    </xf>
    <xf numFmtId="43" fontId="0" fillId="0" borderId="28" xfId="42" applyFont="1" applyBorder="1" applyAlignment="1">
      <alignment/>
    </xf>
    <xf numFmtId="43" fontId="0" fillId="0" borderId="29" xfId="42" applyFont="1" applyBorder="1" applyAlignment="1">
      <alignment/>
    </xf>
    <xf numFmtId="43" fontId="0" fillId="0" borderId="30" xfId="42" applyFont="1" applyBorder="1" applyAlignment="1">
      <alignment/>
    </xf>
    <xf numFmtId="43" fontId="4" fillId="33" borderId="14" xfId="42" applyFont="1" applyFill="1" applyBorder="1" applyAlignment="1">
      <alignment horizontal="left"/>
    </xf>
    <xf numFmtId="43" fontId="4" fillId="34" borderId="14" xfId="42" applyFont="1" applyFill="1" applyBorder="1" applyAlignment="1">
      <alignment horizontal="left"/>
    </xf>
    <xf numFmtId="43" fontId="8" fillId="35" borderId="14" xfId="42" applyFont="1" applyFill="1" applyBorder="1" applyAlignment="1">
      <alignment horizontal="left"/>
    </xf>
    <xf numFmtId="43" fontId="11" fillId="35" borderId="14" xfId="42" applyFont="1" applyFill="1" applyBorder="1" applyAlignment="1">
      <alignment horizontal="left"/>
    </xf>
    <xf numFmtId="43" fontId="4" fillId="36" borderId="15" xfId="42" applyFont="1" applyFill="1" applyBorder="1" applyAlignment="1">
      <alignment horizontal="left"/>
    </xf>
    <xf numFmtId="43" fontId="4" fillId="37" borderId="14" xfId="42" applyFont="1" applyFill="1" applyBorder="1" applyAlignment="1">
      <alignment horizontal="left"/>
    </xf>
    <xf numFmtId="43" fontId="0" fillId="38" borderId="31" xfId="42" applyFont="1" applyFill="1" applyBorder="1" applyAlignment="1">
      <alignment/>
    </xf>
    <xf numFmtId="43" fontId="0" fillId="38" borderId="28" xfId="42" applyFont="1" applyFill="1" applyBorder="1" applyAlignment="1">
      <alignment/>
    </xf>
    <xf numFmtId="43" fontId="4" fillId="38" borderId="29" xfId="42" applyFont="1" applyFill="1" applyBorder="1" applyAlignment="1">
      <alignment horizontal="left"/>
    </xf>
    <xf numFmtId="43" fontId="4" fillId="0" borderId="15" xfId="42" applyFont="1" applyBorder="1" applyAlignment="1">
      <alignment horizontal="left"/>
    </xf>
    <xf numFmtId="43" fontId="0" fillId="36" borderId="31" xfId="42" applyFont="1" applyFill="1" applyBorder="1" applyAlignment="1">
      <alignment/>
    </xf>
    <xf numFmtId="43" fontId="0" fillId="36" borderId="28" xfId="42" applyFont="1" applyFill="1" applyBorder="1" applyAlignment="1">
      <alignment/>
    </xf>
    <xf numFmtId="43" fontId="4" fillId="36" borderId="29" xfId="42" applyFont="1" applyFill="1" applyBorder="1" applyAlignment="1">
      <alignment horizontal="left"/>
    </xf>
    <xf numFmtId="43" fontId="0" fillId="39" borderId="11" xfId="42" applyFont="1" applyFill="1" applyBorder="1" applyAlignment="1">
      <alignment/>
    </xf>
    <xf numFmtId="43" fontId="0" fillId="39" borderId="0" xfId="42" applyFont="1" applyFill="1" applyBorder="1" applyAlignment="1">
      <alignment/>
    </xf>
    <xf numFmtId="43" fontId="4" fillId="39" borderId="15" xfId="42" applyFont="1" applyFill="1" applyBorder="1" applyAlignment="1">
      <alignment horizontal="left"/>
    </xf>
    <xf numFmtId="43" fontId="0" fillId="40" borderId="31" xfId="42" applyFont="1" applyFill="1" applyBorder="1" applyAlignment="1">
      <alignment/>
    </xf>
    <xf numFmtId="43" fontId="0" fillId="40" borderId="28" xfId="42" applyFont="1" applyFill="1" applyBorder="1" applyAlignment="1">
      <alignment/>
    </xf>
    <xf numFmtId="43" fontId="4" fillId="40" borderId="29" xfId="42" applyFont="1" applyFill="1" applyBorder="1" applyAlignment="1">
      <alignment horizontal="left"/>
    </xf>
    <xf numFmtId="43" fontId="13" fillId="0" borderId="0" xfId="42" applyFont="1" applyAlignment="1">
      <alignment/>
    </xf>
    <xf numFmtId="43" fontId="14" fillId="0" borderId="0" xfId="42" applyFont="1" applyAlignment="1">
      <alignment/>
    </xf>
    <xf numFmtId="43" fontId="15" fillId="34" borderId="30" xfId="42" applyFont="1" applyFill="1" applyBorder="1" applyAlignment="1">
      <alignment horizontal="center"/>
    </xf>
    <xf numFmtId="43" fontId="15" fillId="41" borderId="18" xfId="42" applyFont="1" applyFill="1" applyBorder="1" applyAlignment="1">
      <alignment horizontal="center"/>
    </xf>
    <xf numFmtId="43" fontId="16" fillId="0" borderId="0" xfId="42" applyFont="1" applyAlignment="1">
      <alignment/>
    </xf>
    <xf numFmtId="43" fontId="16" fillId="42" borderId="31" xfId="42" applyFont="1" applyFill="1" applyBorder="1" applyAlignment="1">
      <alignment horizontal="center"/>
    </xf>
    <xf numFmtId="43" fontId="16" fillId="42" borderId="11" xfId="42" applyFont="1" applyFill="1" applyBorder="1" applyAlignment="1">
      <alignment horizontal="center"/>
    </xf>
    <xf numFmtId="43" fontId="16" fillId="42" borderId="30" xfId="42" applyFont="1" applyFill="1" applyBorder="1" applyAlignment="1">
      <alignment horizontal="center"/>
    </xf>
    <xf numFmtId="43" fontId="0" fillId="37" borderId="28" xfId="42" applyFont="1" applyFill="1" applyBorder="1" applyAlignment="1">
      <alignment/>
    </xf>
    <xf numFmtId="43" fontId="0" fillId="37" borderId="0" xfId="42" applyFont="1" applyFill="1" applyBorder="1" applyAlignment="1">
      <alignment/>
    </xf>
    <xf numFmtId="13" fontId="14" fillId="0" borderId="0" xfId="42" applyNumberFormat="1" applyFont="1" applyAlignment="1">
      <alignment/>
    </xf>
    <xf numFmtId="43" fontId="15" fillId="41" borderId="30" xfId="42" applyFont="1" applyFill="1" applyBorder="1" applyAlignment="1">
      <alignment horizontal="center"/>
    </xf>
    <xf numFmtId="43" fontId="16" fillId="42" borderId="10" xfId="42" applyFont="1" applyFill="1" applyBorder="1" applyAlignment="1">
      <alignment horizontal="center"/>
    </xf>
    <xf numFmtId="43" fontId="0" fillId="0" borderId="23" xfId="42" applyFont="1" applyBorder="1" applyAlignment="1">
      <alignment/>
    </xf>
    <xf numFmtId="43" fontId="10" fillId="43" borderId="10" xfId="42" applyFont="1" applyFill="1" applyBorder="1" applyAlignment="1">
      <alignment/>
    </xf>
    <xf numFmtId="43" fontId="10" fillId="43" borderId="12" xfId="42" applyFont="1" applyFill="1" applyBorder="1" applyAlignment="1">
      <alignment/>
    </xf>
    <xf numFmtId="43" fontId="11" fillId="43" borderId="14" xfId="42" applyFont="1" applyFill="1" applyBorder="1" applyAlignment="1">
      <alignment horizontal="left"/>
    </xf>
    <xf numFmtId="43" fontId="17" fillId="44" borderId="17" xfId="42" applyFont="1" applyFill="1" applyBorder="1" applyAlignment="1">
      <alignment horizontal="right"/>
    </xf>
    <xf numFmtId="43" fontId="18" fillId="44" borderId="30" xfId="42" applyFont="1" applyFill="1" applyBorder="1" applyAlignment="1">
      <alignment/>
    </xf>
    <xf numFmtId="43" fontId="18" fillId="44" borderId="18" xfId="42" applyFont="1" applyFill="1" applyBorder="1" applyAlignment="1">
      <alignment/>
    </xf>
    <xf numFmtId="43" fontId="18" fillId="44" borderId="19" xfId="42" applyFont="1" applyFill="1" applyBorder="1" applyAlignment="1">
      <alignment/>
    </xf>
    <xf numFmtId="43" fontId="13" fillId="4" borderId="26" xfId="42" applyFont="1" applyFill="1" applyBorder="1" applyAlignment="1">
      <alignment/>
    </xf>
    <xf numFmtId="43" fontId="13" fillId="4" borderId="28" xfId="42" applyFont="1" applyFill="1" applyBorder="1" applyAlignment="1">
      <alignment/>
    </xf>
    <xf numFmtId="43" fontId="18" fillId="4" borderId="30" xfId="42" applyFont="1" applyFill="1" applyBorder="1" applyAlignment="1">
      <alignment/>
    </xf>
    <xf numFmtId="43" fontId="13" fillId="4" borderId="21" xfId="42" applyFont="1" applyFill="1" applyBorder="1" applyAlignment="1">
      <alignment/>
    </xf>
    <xf numFmtId="43" fontId="13" fillId="4" borderId="0" xfId="42" applyFont="1" applyFill="1" applyBorder="1" applyAlignment="1">
      <alignment/>
    </xf>
    <xf numFmtId="43" fontId="18" fillId="4" borderId="18" xfId="42" applyFont="1" applyFill="1" applyBorder="1" applyAlignment="1">
      <alignment/>
    </xf>
    <xf numFmtId="43" fontId="0" fillId="0" borderId="32" xfId="42" applyFont="1" applyBorder="1" applyAlignment="1">
      <alignment/>
    </xf>
    <xf numFmtId="43" fontId="0" fillId="0" borderId="32" xfId="42" applyFont="1" applyBorder="1" applyAlignment="1">
      <alignment/>
    </xf>
    <xf numFmtId="43" fontId="0" fillId="0" borderId="33" xfId="42" applyFont="1" applyBorder="1" applyAlignment="1">
      <alignment horizontal="right"/>
    </xf>
    <xf numFmtId="43" fontId="0" fillId="0" borderId="34" xfId="42" applyFont="1" applyBorder="1" applyAlignment="1">
      <alignment/>
    </xf>
    <xf numFmtId="43" fontId="0" fillId="0" borderId="34" xfId="42" applyFont="1" applyBorder="1" applyAlignment="1">
      <alignment/>
    </xf>
    <xf numFmtId="43" fontId="0" fillId="0" borderId="35" xfId="42" applyFont="1" applyBorder="1" applyAlignment="1">
      <alignment horizontal="right"/>
    </xf>
    <xf numFmtId="43" fontId="13" fillId="0" borderId="30" xfId="42" applyFont="1" applyBorder="1" applyAlignment="1">
      <alignment horizontal="right"/>
    </xf>
    <xf numFmtId="43" fontId="0" fillId="0" borderId="36" xfId="42" applyFont="1" applyBorder="1" applyAlignment="1">
      <alignment horizontal="right"/>
    </xf>
    <xf numFmtId="43" fontId="0" fillId="0" borderId="37" xfId="42" applyFont="1" applyBorder="1" applyAlignment="1">
      <alignment/>
    </xf>
    <xf numFmtId="43" fontId="0" fillId="0" borderId="37" xfId="42" applyFont="1" applyBorder="1" applyAlignment="1">
      <alignment/>
    </xf>
    <xf numFmtId="43" fontId="0" fillId="0" borderId="38" xfId="42" applyFont="1" applyBorder="1" applyAlignment="1">
      <alignment horizontal="right"/>
    </xf>
    <xf numFmtId="43" fontId="0" fillId="0" borderId="39" xfId="42" applyFont="1" applyBorder="1" applyAlignment="1">
      <alignment/>
    </xf>
    <xf numFmtId="43" fontId="0" fillId="0" borderId="40" xfId="42" applyFont="1" applyBorder="1" applyAlignment="1">
      <alignment/>
    </xf>
    <xf numFmtId="43" fontId="0" fillId="0" borderId="41" xfId="42" applyFont="1" applyBorder="1" applyAlignment="1">
      <alignment/>
    </xf>
    <xf numFmtId="43" fontId="0" fillId="0" borderId="42" xfId="42" applyFont="1" applyBorder="1" applyAlignment="1">
      <alignment/>
    </xf>
    <xf numFmtId="43" fontId="0" fillId="0" borderId="43" xfId="42" applyFont="1" applyBorder="1" applyAlignment="1">
      <alignment/>
    </xf>
    <xf numFmtId="43" fontId="0" fillId="0" borderId="44" xfId="42" applyFont="1" applyBorder="1" applyAlignment="1">
      <alignment/>
    </xf>
    <xf numFmtId="43" fontId="13" fillId="4" borderId="20" xfId="42" applyFont="1" applyFill="1" applyBorder="1" applyAlignment="1">
      <alignment horizontal="right"/>
    </xf>
    <xf numFmtId="43" fontId="13" fillId="4" borderId="22" xfId="42" applyFont="1" applyFill="1" applyBorder="1" applyAlignment="1">
      <alignment/>
    </xf>
    <xf numFmtId="43" fontId="13" fillId="4" borderId="12" xfId="42" applyFont="1" applyFill="1" applyBorder="1" applyAlignment="1">
      <alignment horizontal="right"/>
    </xf>
    <xf numFmtId="43" fontId="13" fillId="4" borderId="13" xfId="42" applyFont="1" applyFill="1" applyBorder="1" applyAlignment="1">
      <alignment/>
    </xf>
    <xf numFmtId="43" fontId="17" fillId="4" borderId="17" xfId="42" applyFont="1" applyFill="1" applyBorder="1" applyAlignment="1">
      <alignment horizontal="right"/>
    </xf>
    <xf numFmtId="43" fontId="18" fillId="4" borderId="19" xfId="42" applyFont="1" applyFill="1" applyBorder="1" applyAlignment="1">
      <alignment/>
    </xf>
    <xf numFmtId="43" fontId="0" fillId="45" borderId="31" xfId="42" applyFont="1" applyFill="1" applyBorder="1" applyAlignment="1">
      <alignment/>
    </xf>
    <xf numFmtId="43" fontId="0" fillId="45" borderId="28" xfId="42" applyFont="1" applyFill="1" applyBorder="1" applyAlignment="1">
      <alignment/>
    </xf>
    <xf numFmtId="43" fontId="4" fillId="45" borderId="29" xfId="42" applyFont="1" applyFill="1" applyBorder="1" applyAlignment="1">
      <alignment horizontal="left"/>
    </xf>
    <xf numFmtId="43" fontId="0" fillId="46" borderId="31" xfId="42" applyFont="1" applyFill="1" applyBorder="1" applyAlignment="1">
      <alignment/>
    </xf>
    <xf numFmtId="43" fontId="0" fillId="46" borderId="28" xfId="42" applyFont="1" applyFill="1" applyBorder="1" applyAlignment="1">
      <alignment/>
    </xf>
    <xf numFmtId="43" fontId="4" fillId="46" borderId="29" xfId="42" applyFont="1" applyFill="1" applyBorder="1" applyAlignment="1">
      <alignment horizontal="left"/>
    </xf>
    <xf numFmtId="43" fontId="7" fillId="47" borderId="31" xfId="42" applyFont="1" applyFill="1" applyBorder="1" applyAlignment="1">
      <alignment/>
    </xf>
    <xf numFmtId="43" fontId="7" fillId="47" borderId="28" xfId="42" applyFont="1" applyFill="1" applyBorder="1" applyAlignment="1">
      <alignment/>
    </xf>
    <xf numFmtId="43" fontId="8" fillId="47" borderId="29" xfId="42" applyFont="1" applyFill="1" applyBorder="1" applyAlignment="1">
      <alignment horizontal="left"/>
    </xf>
    <xf numFmtId="43" fontId="10" fillId="47" borderId="10" xfId="42" applyFont="1" applyFill="1" applyBorder="1" applyAlignment="1">
      <alignment/>
    </xf>
    <xf numFmtId="43" fontId="10" fillId="47" borderId="12" xfId="42" applyFont="1" applyFill="1" applyBorder="1" applyAlignment="1">
      <alignment/>
    </xf>
    <xf numFmtId="43" fontId="11" fillId="47" borderId="14" xfId="42" applyFont="1" applyFill="1" applyBorder="1" applyAlignment="1">
      <alignment horizontal="left"/>
    </xf>
    <xf numFmtId="43" fontId="0" fillId="0" borderId="31" xfId="42" applyFont="1" applyBorder="1" applyAlignment="1">
      <alignment/>
    </xf>
    <xf numFmtId="43" fontId="3" fillId="0" borderId="29" xfId="42" applyFont="1" applyBorder="1" applyAlignment="1">
      <alignment/>
    </xf>
    <xf numFmtId="43" fontId="0" fillId="36" borderId="10" xfId="42" applyFont="1" applyFill="1" applyBorder="1" applyAlignment="1">
      <alignment/>
    </xf>
    <xf numFmtId="43" fontId="0" fillId="36" borderId="12" xfId="42" applyFont="1" applyFill="1" applyBorder="1" applyAlignment="1">
      <alignment/>
    </xf>
    <xf numFmtId="43" fontId="4" fillId="36" borderId="14" xfId="42" applyFont="1" applyFill="1" applyBorder="1" applyAlignment="1">
      <alignment horizontal="left"/>
    </xf>
    <xf numFmtId="43" fontId="15" fillId="41" borderId="15" xfId="42" applyFont="1" applyFill="1" applyBorder="1" applyAlignment="1">
      <alignment horizontal="center"/>
    </xf>
    <xf numFmtId="0" fontId="61" fillId="48" borderId="31" xfId="0" applyFont="1" applyFill="1" applyBorder="1" applyAlignment="1">
      <alignment/>
    </xf>
    <xf numFmtId="0" fontId="61" fillId="48" borderId="28" xfId="0" applyFont="1" applyFill="1" applyBorder="1" applyAlignment="1">
      <alignment/>
    </xf>
    <xf numFmtId="0" fontId="61" fillId="48" borderId="29" xfId="0" applyFont="1" applyFill="1" applyBorder="1" applyAlignment="1">
      <alignment/>
    </xf>
    <xf numFmtId="0" fontId="62" fillId="0" borderId="0" xfId="0" applyFont="1" applyAlignment="1">
      <alignment vertical="center"/>
    </xf>
    <xf numFmtId="43" fontId="0" fillId="0" borderId="0" xfId="42" applyFont="1" applyAlignment="1">
      <alignment vertical="center"/>
    </xf>
    <xf numFmtId="43" fontId="0" fillId="3" borderId="20" xfId="42" applyFont="1" applyFill="1" applyBorder="1" applyAlignment="1">
      <alignment horizontal="right"/>
    </xf>
    <xf numFmtId="43" fontId="0" fillId="3" borderId="45" xfId="42" applyFont="1" applyFill="1" applyBorder="1" applyAlignment="1">
      <alignment/>
    </xf>
    <xf numFmtId="43" fontId="0" fillId="3" borderId="46" xfId="42" applyFont="1" applyFill="1" applyBorder="1" applyAlignment="1">
      <alignment/>
    </xf>
    <xf numFmtId="43" fontId="0" fillId="3" borderId="22" xfId="42" applyFont="1" applyFill="1" applyBorder="1" applyAlignment="1">
      <alignment/>
    </xf>
    <xf numFmtId="43" fontId="0" fillId="3" borderId="23" xfId="42" applyFont="1" applyFill="1" applyBorder="1" applyAlignment="1">
      <alignment horizontal="right"/>
    </xf>
    <xf numFmtId="43" fontId="0" fillId="3" borderId="27" xfId="42" applyFont="1" applyFill="1" applyBorder="1" applyAlignment="1">
      <alignment/>
    </xf>
    <xf numFmtId="43" fontId="0" fillId="3" borderId="24" xfId="42" applyFont="1" applyFill="1" applyBorder="1" applyAlignment="1">
      <alignment/>
    </xf>
    <xf numFmtId="43" fontId="0" fillId="3" borderId="25" xfId="42" applyFont="1" applyFill="1" applyBorder="1" applyAlignment="1">
      <alignment/>
    </xf>
    <xf numFmtId="43" fontId="0" fillId="3" borderId="12" xfId="42" applyFont="1" applyFill="1" applyBorder="1" applyAlignment="1">
      <alignment horizontal="right"/>
    </xf>
    <xf numFmtId="43" fontId="0" fillId="3" borderId="28" xfId="42" applyFont="1" applyFill="1" applyBorder="1" applyAlignment="1">
      <alignment/>
    </xf>
    <xf numFmtId="43" fontId="0" fillId="3" borderId="0" xfId="42" applyFont="1" applyFill="1" applyBorder="1" applyAlignment="1">
      <alignment/>
    </xf>
    <xf numFmtId="43" fontId="0" fillId="3" borderId="13" xfId="42" applyFont="1" applyFill="1" applyBorder="1" applyAlignment="1">
      <alignment/>
    </xf>
    <xf numFmtId="43" fontId="0" fillId="3" borderId="14" xfId="42" applyFont="1" applyFill="1" applyBorder="1" applyAlignment="1">
      <alignment horizontal="right"/>
    </xf>
    <xf numFmtId="43" fontId="0" fillId="3" borderId="16" xfId="42" applyFont="1" applyFill="1" applyBorder="1" applyAlignment="1">
      <alignment/>
    </xf>
    <xf numFmtId="43" fontId="0" fillId="4" borderId="20" xfId="42" applyFont="1" applyFill="1" applyBorder="1" applyAlignment="1">
      <alignment horizontal="right"/>
    </xf>
    <xf numFmtId="43" fontId="0" fillId="4" borderId="26" xfId="42" applyFont="1" applyFill="1" applyBorder="1" applyAlignment="1">
      <alignment/>
    </xf>
    <xf numFmtId="43" fontId="0" fillId="4" borderId="21" xfId="42" applyFont="1" applyFill="1" applyBorder="1" applyAlignment="1">
      <alignment/>
    </xf>
    <xf numFmtId="43" fontId="0" fillId="4" borderId="22" xfId="42" applyFont="1" applyFill="1" applyBorder="1" applyAlignment="1">
      <alignment/>
    </xf>
    <xf numFmtId="43" fontId="0" fillId="4" borderId="12" xfId="42" applyFont="1" applyFill="1" applyBorder="1" applyAlignment="1">
      <alignment horizontal="right"/>
    </xf>
    <xf numFmtId="43" fontId="0" fillId="4" borderId="28" xfId="42" applyFont="1" applyFill="1" applyBorder="1" applyAlignment="1">
      <alignment/>
    </xf>
    <xf numFmtId="43" fontId="0" fillId="4" borderId="0" xfId="42" applyFont="1" applyFill="1" applyBorder="1" applyAlignment="1">
      <alignment/>
    </xf>
    <xf numFmtId="43" fontId="0" fillId="4" borderId="13" xfId="42" applyFont="1" applyFill="1" applyBorder="1" applyAlignment="1">
      <alignment/>
    </xf>
    <xf numFmtId="43" fontId="0" fillId="4" borderId="23" xfId="42" applyFont="1" applyFill="1" applyBorder="1" applyAlignment="1">
      <alignment horizontal="right"/>
    </xf>
    <xf numFmtId="43" fontId="0" fillId="4" borderId="27" xfId="42" applyFont="1" applyFill="1" applyBorder="1" applyAlignment="1">
      <alignment/>
    </xf>
    <xf numFmtId="43" fontId="0" fillId="4" borderId="24" xfId="42" applyFont="1" applyFill="1" applyBorder="1" applyAlignment="1">
      <alignment/>
    </xf>
    <xf numFmtId="43" fontId="0" fillId="4" borderId="25" xfId="42" applyFont="1" applyFill="1" applyBorder="1" applyAlignment="1">
      <alignment/>
    </xf>
    <xf numFmtId="43" fontId="0" fillId="4" borderId="23" xfId="42" applyFont="1" applyFill="1" applyBorder="1" applyAlignment="1">
      <alignment/>
    </xf>
    <xf numFmtId="43" fontId="0" fillId="4" borderId="14" xfId="42" applyFont="1" applyFill="1" applyBorder="1" applyAlignment="1">
      <alignment horizontal="right"/>
    </xf>
    <xf numFmtId="43" fontId="0" fillId="4" borderId="16" xfId="42" applyFont="1" applyFill="1" applyBorder="1" applyAlignment="1">
      <alignment/>
    </xf>
    <xf numFmtId="43" fontId="0" fillId="9" borderId="28" xfId="42" applyFont="1" applyFill="1" applyBorder="1" applyAlignment="1">
      <alignment/>
    </xf>
    <xf numFmtId="43" fontId="0" fillId="9" borderId="0" xfId="42" applyFont="1" applyFill="1" applyBorder="1" applyAlignment="1">
      <alignment/>
    </xf>
    <xf numFmtId="43" fontId="0" fillId="9" borderId="17" xfId="42" applyFont="1" applyFill="1" applyBorder="1" applyAlignment="1">
      <alignment horizontal="right"/>
    </xf>
    <xf numFmtId="43" fontId="0" fillId="9" borderId="30" xfId="42" applyFont="1" applyFill="1" applyBorder="1" applyAlignment="1">
      <alignment/>
    </xf>
    <xf numFmtId="43" fontId="0" fillId="9" borderId="19" xfId="42" applyFont="1" applyFill="1" applyBorder="1" applyAlignment="1">
      <alignment/>
    </xf>
    <xf numFmtId="43" fontId="0" fillId="10" borderId="17" xfId="42" applyFont="1" applyFill="1" applyBorder="1" applyAlignment="1">
      <alignment horizontal="right"/>
    </xf>
    <xf numFmtId="43" fontId="0" fillId="10" borderId="30" xfId="42" applyFont="1" applyFill="1" applyBorder="1" applyAlignment="1">
      <alignment/>
    </xf>
    <xf numFmtId="43" fontId="18" fillId="15" borderId="18" xfId="42" applyFont="1" applyFill="1" applyBorder="1" applyAlignment="1">
      <alignment/>
    </xf>
    <xf numFmtId="43" fontId="18" fillId="15" borderId="30" xfId="42" applyFont="1" applyFill="1" applyBorder="1" applyAlignment="1">
      <alignment/>
    </xf>
    <xf numFmtId="43" fontId="12" fillId="0" borderId="0" xfId="42" applyFont="1" applyAlignment="1">
      <alignment horizontal="center"/>
    </xf>
    <xf numFmtId="43" fontId="0" fillId="47" borderId="20" xfId="42" applyFont="1" applyFill="1" applyBorder="1" applyAlignment="1">
      <alignment horizontal="right"/>
    </xf>
    <xf numFmtId="43" fontId="0" fillId="47" borderId="12" xfId="42" applyFont="1" applyFill="1" applyBorder="1" applyAlignment="1">
      <alignment horizontal="right"/>
    </xf>
    <xf numFmtId="43" fontId="0" fillId="47" borderId="23" xfId="42" applyFont="1" applyFill="1" applyBorder="1" applyAlignment="1">
      <alignment horizontal="right"/>
    </xf>
    <xf numFmtId="43" fontId="0" fillId="47" borderId="14" xfId="42" applyFont="1" applyFill="1" applyBorder="1" applyAlignment="1">
      <alignment horizontal="right"/>
    </xf>
    <xf numFmtId="43" fontId="0" fillId="47" borderId="17" xfId="42" applyFont="1" applyFill="1" applyBorder="1" applyAlignment="1">
      <alignment horizontal="right"/>
    </xf>
    <xf numFmtId="169" fontId="0" fillId="47" borderId="30" xfId="42" applyNumberFormat="1" applyFont="1" applyFill="1" applyBorder="1" applyAlignment="1">
      <alignment horizontal="center"/>
    </xf>
    <xf numFmtId="43" fontId="0" fillId="47" borderId="30" xfId="42" applyFont="1" applyFill="1" applyBorder="1" applyAlignment="1">
      <alignment/>
    </xf>
    <xf numFmtId="169" fontId="61" fillId="45" borderId="26" xfId="42" applyNumberFormat="1" applyFont="1" applyFill="1" applyBorder="1" applyAlignment="1">
      <alignment horizontal="center"/>
    </xf>
    <xf numFmtId="169" fontId="61" fillId="49" borderId="26" xfId="42" applyNumberFormat="1" applyFont="1" applyFill="1" applyBorder="1" applyAlignment="1">
      <alignment horizontal="center"/>
    </xf>
    <xf numFmtId="169" fontId="61" fillId="49" borderId="21" xfId="42" applyNumberFormat="1" applyFont="1" applyFill="1" applyBorder="1" applyAlignment="1">
      <alignment horizontal="center"/>
    </xf>
    <xf numFmtId="169" fontId="61" fillId="45" borderId="21" xfId="42" applyNumberFormat="1" applyFont="1" applyFill="1" applyBorder="1" applyAlignment="1">
      <alignment horizontal="center"/>
    </xf>
    <xf numFmtId="169" fontId="61" fillId="49" borderId="28" xfId="42" applyNumberFormat="1" applyFont="1" applyFill="1" applyBorder="1" applyAlignment="1">
      <alignment horizontal="center"/>
    </xf>
    <xf numFmtId="169" fontId="61" fillId="45" borderId="28" xfId="42" applyNumberFormat="1" applyFont="1" applyFill="1" applyBorder="1" applyAlignment="1">
      <alignment horizontal="center"/>
    </xf>
    <xf numFmtId="169" fontId="61" fillId="49" borderId="0" xfId="42" applyNumberFormat="1" applyFont="1" applyFill="1" applyBorder="1" applyAlignment="1">
      <alignment horizontal="center"/>
    </xf>
    <xf numFmtId="169" fontId="61" fillId="45" borderId="0" xfId="42" applyNumberFormat="1" applyFont="1" applyFill="1" applyBorder="1" applyAlignment="1">
      <alignment horizontal="center"/>
    </xf>
    <xf numFmtId="169" fontId="61" fillId="45" borderId="27" xfId="42" applyNumberFormat="1" applyFont="1" applyFill="1" applyBorder="1" applyAlignment="1">
      <alignment horizontal="center"/>
    </xf>
    <xf numFmtId="169" fontId="61" fillId="49" borderId="27" xfId="42" applyNumberFormat="1" applyFont="1" applyFill="1" applyBorder="1" applyAlignment="1">
      <alignment horizontal="center"/>
    </xf>
    <xf numFmtId="169" fontId="61" fillId="45" borderId="24" xfId="42" applyNumberFormat="1" applyFont="1" applyFill="1" applyBorder="1" applyAlignment="1">
      <alignment horizontal="center"/>
    </xf>
    <xf numFmtId="169" fontId="61" fillId="49" borderId="24" xfId="42" applyNumberFormat="1" applyFont="1" applyFill="1" applyBorder="1" applyAlignment="1">
      <alignment horizontal="center"/>
    </xf>
    <xf numFmtId="43" fontId="0" fillId="50" borderId="30" xfId="42" applyFont="1" applyFill="1" applyBorder="1" applyAlignment="1">
      <alignment/>
    </xf>
    <xf numFmtId="169" fontId="63" fillId="50" borderId="24" xfId="42" applyNumberFormat="1" applyFont="1" applyFill="1" applyBorder="1" applyAlignment="1">
      <alignment horizontal="center"/>
    </xf>
    <xf numFmtId="169" fontId="61" fillId="49" borderId="23" xfId="42" applyNumberFormat="1" applyFont="1" applyFill="1" applyBorder="1" applyAlignment="1">
      <alignment horizontal="center"/>
    </xf>
    <xf numFmtId="43" fontId="63" fillId="3" borderId="27" xfId="42" applyNumberFormat="1" applyFont="1" applyFill="1" applyBorder="1" applyAlignment="1">
      <alignment horizontal="center"/>
    </xf>
    <xf numFmtId="43" fontId="63" fillId="3" borderId="23" xfId="42" applyNumberFormat="1" applyFont="1" applyFill="1" applyBorder="1" applyAlignment="1">
      <alignment horizontal="center"/>
    </xf>
    <xf numFmtId="169" fontId="61" fillId="45" borderId="23" xfId="42" applyNumberFormat="1" applyFont="1" applyFill="1" applyBorder="1" applyAlignment="1">
      <alignment horizontal="center"/>
    </xf>
    <xf numFmtId="43" fontId="20" fillId="0" borderId="31" xfId="42" applyFont="1" applyBorder="1" applyAlignment="1">
      <alignment horizontal="center" vertical="center"/>
    </xf>
    <xf numFmtId="43" fontId="20" fillId="0" borderId="28" xfId="42" applyFont="1" applyBorder="1" applyAlignment="1">
      <alignment horizontal="center" vertical="center"/>
    </xf>
    <xf numFmtId="43" fontId="20" fillId="0" borderId="29" xfId="42" applyFont="1" applyBorder="1" applyAlignment="1">
      <alignment horizontal="center" vertical="center"/>
    </xf>
    <xf numFmtId="43" fontId="0" fillId="10" borderId="31" xfId="42" applyFont="1" applyFill="1" applyBorder="1" applyAlignment="1">
      <alignment horizontal="center" vertical="center" wrapText="1"/>
    </xf>
    <xf numFmtId="43" fontId="0" fillId="10" borderId="29" xfId="42" applyFont="1" applyFill="1" applyBorder="1" applyAlignment="1">
      <alignment horizontal="center" vertical="center" wrapText="1"/>
    </xf>
    <xf numFmtId="43" fontId="0" fillId="10" borderId="31" xfId="42" applyFont="1" applyFill="1" applyBorder="1" applyAlignment="1">
      <alignment horizontal="center" vertical="center"/>
    </xf>
    <xf numFmtId="43" fontId="0" fillId="10" borderId="29" xfId="42" applyFont="1" applyFill="1" applyBorder="1" applyAlignment="1">
      <alignment horizontal="center" vertical="center"/>
    </xf>
    <xf numFmtId="43" fontId="0" fillId="9" borderId="31" xfId="42" applyFont="1" applyFill="1" applyBorder="1" applyAlignment="1">
      <alignment horizontal="center" vertical="center" wrapText="1"/>
    </xf>
    <xf numFmtId="43" fontId="0" fillId="9" borderId="29" xfId="42" applyFont="1" applyFill="1" applyBorder="1" applyAlignment="1">
      <alignment horizontal="center" vertical="center" wrapText="1"/>
    </xf>
    <xf numFmtId="43" fontId="19" fillId="0" borderId="31" xfId="42" applyFont="1" applyBorder="1" applyAlignment="1">
      <alignment horizontal="center" vertical="center" wrapText="1"/>
    </xf>
    <xf numFmtId="43" fontId="19" fillId="0" borderId="28" xfId="42" applyFont="1" applyBorder="1" applyAlignment="1">
      <alignment horizontal="center" vertical="center" wrapText="1"/>
    </xf>
    <xf numFmtId="43" fontId="19" fillId="0" borderId="29" xfId="42" applyFont="1" applyBorder="1" applyAlignment="1">
      <alignment horizontal="center" vertical="center" wrapText="1"/>
    </xf>
    <xf numFmtId="43" fontId="0" fillId="9" borderId="31" xfId="42" applyFont="1" applyFill="1" applyBorder="1" applyAlignment="1">
      <alignment horizontal="center" vertical="center"/>
    </xf>
    <xf numFmtId="43" fontId="0" fillId="9" borderId="29" xfId="42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43" fontId="12" fillId="0" borderId="0" xfId="42" applyFont="1" applyAlignment="1">
      <alignment horizontal="center"/>
    </xf>
    <xf numFmtId="43" fontId="9" fillId="0" borderId="0" xfId="42" applyFont="1" applyAlignment="1">
      <alignment horizontal="center" vertical="top"/>
    </xf>
    <xf numFmtId="43" fontId="65" fillId="0" borderId="0" xfId="42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wmf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7.png" /><Relationship Id="rId3" Type="http://schemas.openxmlformats.org/officeDocument/2006/relationships/image" Target="../media/image14.jpeg" /><Relationship Id="rId4" Type="http://schemas.openxmlformats.org/officeDocument/2006/relationships/image" Target="../media/image19.wmf" /><Relationship Id="rId5" Type="http://schemas.openxmlformats.org/officeDocument/2006/relationships/image" Target="../media/image1.wmf" /><Relationship Id="rId6" Type="http://schemas.openxmlformats.org/officeDocument/2006/relationships/image" Target="../media/image2.jpeg" /><Relationship Id="rId7" Type="http://schemas.openxmlformats.org/officeDocument/2006/relationships/image" Target="../media/image20.png" /><Relationship Id="rId8" Type="http://schemas.openxmlformats.org/officeDocument/2006/relationships/image" Target="../media/image6.jpeg" /><Relationship Id="rId9" Type="http://schemas.openxmlformats.org/officeDocument/2006/relationships/image" Target="../media/image8.jpeg" /><Relationship Id="rId10" Type="http://schemas.openxmlformats.org/officeDocument/2006/relationships/image" Target="../media/image21.png" /><Relationship Id="rId11" Type="http://schemas.openxmlformats.org/officeDocument/2006/relationships/image" Target="../media/image22.wmf" /><Relationship Id="rId12" Type="http://schemas.openxmlformats.org/officeDocument/2006/relationships/image" Target="../media/image3.png" /><Relationship Id="rId13" Type="http://schemas.openxmlformats.org/officeDocument/2006/relationships/image" Target="../media/image4.wmf" /><Relationship Id="rId14" Type="http://schemas.openxmlformats.org/officeDocument/2006/relationships/image" Target="../media/image23.jpeg" /><Relationship Id="rId15" Type="http://schemas.openxmlformats.org/officeDocument/2006/relationships/image" Target="../media/image12.jpeg" /><Relationship Id="rId16" Type="http://schemas.openxmlformats.org/officeDocument/2006/relationships/image" Target="../media/image24.jpeg" /><Relationship Id="rId17" Type="http://schemas.openxmlformats.org/officeDocument/2006/relationships/image" Target="../media/image1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wmf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3</xdr:row>
      <xdr:rowOff>133350</xdr:rowOff>
    </xdr:from>
    <xdr:to>
      <xdr:col>14</xdr:col>
      <xdr:colOff>609600</xdr:colOff>
      <xdr:row>7</xdr:row>
      <xdr:rowOff>47625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1133475"/>
          <a:ext cx="609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3</xdr:row>
      <xdr:rowOff>19050</xdr:rowOff>
    </xdr:from>
    <xdr:to>
      <xdr:col>16</xdr:col>
      <xdr:colOff>600075</xdr:colOff>
      <xdr:row>7</xdr:row>
      <xdr:rowOff>133350</xdr:rowOff>
    </xdr:to>
    <xdr:pic>
      <xdr:nvPicPr>
        <xdr:cNvPr id="2" name="Picture 22" descr="lOU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44175" y="1019175"/>
          <a:ext cx="514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</xdr:row>
      <xdr:rowOff>38100</xdr:rowOff>
    </xdr:from>
    <xdr:to>
      <xdr:col>2</xdr:col>
      <xdr:colOff>590550</xdr:colOff>
      <xdr:row>7</xdr:row>
      <xdr:rowOff>133350</xdr:rowOff>
    </xdr:to>
    <xdr:pic>
      <xdr:nvPicPr>
        <xdr:cNvPr id="3" name="Picture 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1038225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19050</xdr:rowOff>
    </xdr:from>
    <xdr:to>
      <xdr:col>8</xdr:col>
      <xdr:colOff>628650</xdr:colOff>
      <xdr:row>7</xdr:row>
      <xdr:rowOff>9525</xdr:rowOff>
    </xdr:to>
    <xdr:pic>
      <xdr:nvPicPr>
        <xdr:cNvPr id="4" name="Picture 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95900" y="1181100"/>
          <a:ext cx="609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</xdr:row>
      <xdr:rowOff>19050</xdr:rowOff>
    </xdr:from>
    <xdr:to>
      <xdr:col>5</xdr:col>
      <xdr:colOff>590550</xdr:colOff>
      <xdr:row>7</xdr:row>
      <xdr:rowOff>152400</xdr:rowOff>
    </xdr:to>
    <xdr:pic>
      <xdr:nvPicPr>
        <xdr:cNvPr id="5" name="Picture 354" descr="http://upload.wikimedia.org/wikipedia/en/thumb/d/d9/Pepe_Le_Pew.jpg/200px-Pepe_Le_Pew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62325" y="1019175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3</xdr:row>
      <xdr:rowOff>19050</xdr:rowOff>
    </xdr:from>
    <xdr:to>
      <xdr:col>3</xdr:col>
      <xdr:colOff>571500</xdr:colOff>
      <xdr:row>8</xdr:row>
      <xdr:rowOff>0</xdr:rowOff>
    </xdr:to>
    <xdr:pic>
      <xdr:nvPicPr>
        <xdr:cNvPr id="6" name="Picture 53" descr="M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14550" y="1019175"/>
          <a:ext cx="495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114300</xdr:rowOff>
    </xdr:from>
    <xdr:to>
      <xdr:col>4</xdr:col>
      <xdr:colOff>600075</xdr:colOff>
      <xdr:row>7</xdr:row>
      <xdr:rowOff>66675</xdr:rowOff>
    </xdr:to>
    <xdr:pic>
      <xdr:nvPicPr>
        <xdr:cNvPr id="7" name="Picture 47" descr="HERMI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86050" y="1114425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3</xdr:row>
      <xdr:rowOff>9525</xdr:rowOff>
    </xdr:from>
    <xdr:to>
      <xdr:col>6</xdr:col>
      <xdr:colOff>552450</xdr:colOff>
      <xdr:row>7</xdr:row>
      <xdr:rowOff>152400</xdr:rowOff>
    </xdr:to>
    <xdr:pic>
      <xdr:nvPicPr>
        <xdr:cNvPr id="8" name="Picture 68" descr="MORONEY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57650" y="1009650"/>
          <a:ext cx="476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3</xdr:row>
      <xdr:rowOff>9525</xdr:rowOff>
    </xdr:from>
    <xdr:to>
      <xdr:col>7</xdr:col>
      <xdr:colOff>590550</xdr:colOff>
      <xdr:row>7</xdr:row>
      <xdr:rowOff>152400</xdr:rowOff>
    </xdr:to>
    <xdr:pic>
      <xdr:nvPicPr>
        <xdr:cNvPr id="9" name="Picture 25" descr="TUNA99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76775" y="1009650"/>
          <a:ext cx="542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</xdr:row>
      <xdr:rowOff>85725</xdr:rowOff>
    </xdr:from>
    <xdr:to>
      <xdr:col>9</xdr:col>
      <xdr:colOff>600075</xdr:colOff>
      <xdr:row>7</xdr:row>
      <xdr:rowOff>76200</xdr:rowOff>
    </xdr:to>
    <xdr:pic>
      <xdr:nvPicPr>
        <xdr:cNvPr id="10" name="Picture 18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43600" y="108585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133350</xdr:rowOff>
    </xdr:from>
    <xdr:to>
      <xdr:col>10</xdr:col>
      <xdr:colOff>609600</xdr:colOff>
      <xdr:row>7</xdr:row>
      <xdr:rowOff>47625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133475"/>
          <a:ext cx="609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3</xdr:row>
      <xdr:rowOff>47625</xdr:rowOff>
    </xdr:from>
    <xdr:to>
      <xdr:col>11</xdr:col>
      <xdr:colOff>600075</xdr:colOff>
      <xdr:row>7</xdr:row>
      <xdr:rowOff>114300</xdr:rowOff>
    </xdr:to>
    <xdr:pic>
      <xdr:nvPicPr>
        <xdr:cNvPr id="12" name="Picture 35" descr="CHIEF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58050" y="1047750"/>
          <a:ext cx="561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57150</xdr:rowOff>
    </xdr:from>
    <xdr:to>
      <xdr:col>12</xdr:col>
      <xdr:colOff>561975</xdr:colOff>
      <xdr:row>7</xdr:row>
      <xdr:rowOff>85725</xdr:rowOff>
    </xdr:to>
    <xdr:pic>
      <xdr:nvPicPr>
        <xdr:cNvPr id="13" name="Picture 66" descr="MARLETT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67650" y="1057275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3</xdr:row>
      <xdr:rowOff>57150</xdr:rowOff>
    </xdr:from>
    <xdr:to>
      <xdr:col>13</xdr:col>
      <xdr:colOff>590550</xdr:colOff>
      <xdr:row>7</xdr:row>
      <xdr:rowOff>123825</xdr:rowOff>
    </xdr:to>
    <xdr:pic>
      <xdr:nvPicPr>
        <xdr:cNvPr id="14" name="Picture 1024" descr="http://images.pictureshunt.com/pics/f/foghorn_leghorn-5234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524875" y="1057275"/>
          <a:ext cx="581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3</xdr:row>
      <xdr:rowOff>95250</xdr:rowOff>
    </xdr:from>
    <xdr:to>
      <xdr:col>14</xdr:col>
      <xdr:colOff>581025</xdr:colOff>
      <xdr:row>7</xdr:row>
      <xdr:rowOff>95250</xdr:rowOff>
    </xdr:to>
    <xdr:pic>
      <xdr:nvPicPr>
        <xdr:cNvPr id="15" name="Picture 50" descr="daemo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201150" y="1095375"/>
          <a:ext cx="542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3</xdr:row>
      <xdr:rowOff>66675</xdr:rowOff>
    </xdr:from>
    <xdr:to>
      <xdr:col>15</xdr:col>
      <xdr:colOff>638175</xdr:colOff>
      <xdr:row>7</xdr:row>
      <xdr:rowOff>123825</xdr:rowOff>
    </xdr:to>
    <xdr:pic>
      <xdr:nvPicPr>
        <xdr:cNvPr id="16" name="Picture 53" descr="http://www.apparels-stock-supplier.com/381-641-large/sexy-pant-english-jeans-14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820275" y="1066800"/>
          <a:ext cx="628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3</xdr:row>
      <xdr:rowOff>85725</xdr:rowOff>
    </xdr:from>
    <xdr:to>
      <xdr:col>17</xdr:col>
      <xdr:colOff>600075</xdr:colOff>
      <xdr:row>7</xdr:row>
      <xdr:rowOff>114300</xdr:rowOff>
    </xdr:to>
    <xdr:pic>
      <xdr:nvPicPr>
        <xdr:cNvPr id="17" name="Picture 54" descr="https://encrypted-tbn2.google.com/images?q=tbn:ANd9GcSEOX2pnskq8QKO03KqVpZlz1zUnyyZKEhI4_5sFn63FkBJw5b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115675" y="10858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171450</xdr:rowOff>
    </xdr:to>
    <xdr:pic>
      <xdr:nvPicPr>
        <xdr:cNvPr id="18" name="Picture 18" descr="2012 FF LOGO.bmp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0"/>
          <a:ext cx="2047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3</xdr:row>
      <xdr:rowOff>152400</xdr:rowOff>
    </xdr:from>
    <xdr:to>
      <xdr:col>7</xdr:col>
      <xdr:colOff>600075</xdr:colOff>
      <xdr:row>7</xdr:row>
      <xdr:rowOff>76200</xdr:rowOff>
    </xdr:to>
    <xdr:pic>
      <xdr:nvPicPr>
        <xdr:cNvPr id="1" name="Picture 32" descr="FOGHOR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1152525"/>
          <a:ext cx="590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114300</xdr:rowOff>
    </xdr:from>
    <xdr:to>
      <xdr:col>9</xdr:col>
      <xdr:colOff>600075</xdr:colOff>
      <xdr:row>7</xdr:row>
      <xdr:rowOff>66675</xdr:rowOff>
    </xdr:to>
    <xdr:pic>
      <xdr:nvPicPr>
        <xdr:cNvPr id="2" name="Picture 47" descr="HERM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24525" y="1114425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38100</xdr:colOff>
      <xdr:row>3</xdr:row>
      <xdr:rowOff>95250</xdr:rowOff>
    </xdr:from>
    <xdr:to>
      <xdr:col>16</xdr:col>
      <xdr:colOff>581025</xdr:colOff>
      <xdr:row>7</xdr:row>
      <xdr:rowOff>104775</xdr:rowOff>
    </xdr:to>
    <xdr:pic>
      <xdr:nvPicPr>
        <xdr:cNvPr id="3" name="Picture 50" descr="daemo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0" y="1095375"/>
          <a:ext cx="542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</xdr:row>
      <xdr:rowOff>133350</xdr:rowOff>
    </xdr:from>
    <xdr:to>
      <xdr:col>2</xdr:col>
      <xdr:colOff>571500</xdr:colOff>
      <xdr:row>7</xdr:row>
      <xdr:rowOff>38100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90650" y="1133475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3</xdr:row>
      <xdr:rowOff>133350</xdr:rowOff>
    </xdr:from>
    <xdr:to>
      <xdr:col>14</xdr:col>
      <xdr:colOff>628650</xdr:colOff>
      <xdr:row>7</xdr:row>
      <xdr:rowOff>47625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20150" y="113347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85725</xdr:colOff>
      <xdr:row>3</xdr:row>
      <xdr:rowOff>19050</xdr:rowOff>
    </xdr:from>
    <xdr:to>
      <xdr:col>15</xdr:col>
      <xdr:colOff>600075</xdr:colOff>
      <xdr:row>7</xdr:row>
      <xdr:rowOff>142875</xdr:rowOff>
    </xdr:to>
    <xdr:pic>
      <xdr:nvPicPr>
        <xdr:cNvPr id="6" name="Picture 22" descr="lOUI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72625" y="1019175"/>
          <a:ext cx="5143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3</xdr:row>
      <xdr:rowOff>57150</xdr:rowOff>
    </xdr:from>
    <xdr:to>
      <xdr:col>3</xdr:col>
      <xdr:colOff>504825</xdr:colOff>
      <xdr:row>7</xdr:row>
      <xdr:rowOff>142875</xdr:rowOff>
    </xdr:to>
    <xdr:pic>
      <xdr:nvPicPr>
        <xdr:cNvPr id="7" name="Picture 6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38350" y="1057275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3</xdr:row>
      <xdr:rowOff>19050</xdr:rowOff>
    </xdr:from>
    <xdr:to>
      <xdr:col>4</xdr:col>
      <xdr:colOff>571500</xdr:colOff>
      <xdr:row>8</xdr:row>
      <xdr:rowOff>9525</xdr:rowOff>
    </xdr:to>
    <xdr:pic>
      <xdr:nvPicPr>
        <xdr:cNvPr id="8" name="Picture 53" descr="Mr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705100" y="1019175"/>
          <a:ext cx="495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3</xdr:row>
      <xdr:rowOff>9525</xdr:rowOff>
    </xdr:from>
    <xdr:to>
      <xdr:col>11</xdr:col>
      <xdr:colOff>552450</xdr:colOff>
      <xdr:row>7</xdr:row>
      <xdr:rowOff>161925</xdr:rowOff>
    </xdr:to>
    <xdr:pic>
      <xdr:nvPicPr>
        <xdr:cNvPr id="9" name="Picture 68" descr="MORONEY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38975" y="1009650"/>
          <a:ext cx="476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3</xdr:row>
      <xdr:rowOff>114300</xdr:rowOff>
    </xdr:from>
    <xdr:to>
      <xdr:col>5</xdr:col>
      <xdr:colOff>542925</xdr:colOff>
      <xdr:row>7</xdr:row>
      <xdr:rowOff>76200</xdr:rowOff>
    </xdr:to>
    <xdr:pic>
      <xdr:nvPicPr>
        <xdr:cNvPr id="10" name="Picture 33" descr="TUN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95650" y="1114425"/>
          <a:ext cx="495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</xdr:row>
      <xdr:rowOff>9525</xdr:rowOff>
    </xdr:from>
    <xdr:to>
      <xdr:col>10</xdr:col>
      <xdr:colOff>581025</xdr:colOff>
      <xdr:row>7</xdr:row>
      <xdr:rowOff>114300</xdr:rowOff>
    </xdr:to>
    <xdr:pic>
      <xdr:nvPicPr>
        <xdr:cNvPr id="11" name="Picture 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 rot="16200000">
          <a:off x="6362700" y="1009650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</xdr:row>
      <xdr:rowOff>28575</xdr:rowOff>
    </xdr:from>
    <xdr:to>
      <xdr:col>12</xdr:col>
      <xdr:colOff>600075</xdr:colOff>
      <xdr:row>7</xdr:row>
      <xdr:rowOff>133350</xdr:rowOff>
    </xdr:to>
    <xdr:pic>
      <xdr:nvPicPr>
        <xdr:cNvPr id="12" name="Picture 6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00950" y="1028700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609600</xdr:colOff>
      <xdr:row>4</xdr:row>
      <xdr:rowOff>0</xdr:rowOff>
    </xdr:from>
    <xdr:to>
      <xdr:col>7</xdr:col>
      <xdr:colOff>0</xdr:colOff>
      <xdr:row>6</xdr:row>
      <xdr:rowOff>66675</xdr:rowOff>
    </xdr:to>
    <xdr:pic>
      <xdr:nvPicPr>
        <xdr:cNvPr id="13" name="Picture 7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57625" y="116205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9525</xdr:rowOff>
    </xdr:from>
    <xdr:to>
      <xdr:col>8</xdr:col>
      <xdr:colOff>609600</xdr:colOff>
      <xdr:row>7</xdr:row>
      <xdr:rowOff>152400</xdr:rowOff>
    </xdr:to>
    <xdr:pic>
      <xdr:nvPicPr>
        <xdr:cNvPr id="14" name="Picture 20" descr="SKEEZIX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05400" y="1009650"/>
          <a:ext cx="609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57150</xdr:rowOff>
    </xdr:from>
    <xdr:to>
      <xdr:col>13</xdr:col>
      <xdr:colOff>561975</xdr:colOff>
      <xdr:row>7</xdr:row>
      <xdr:rowOff>95250</xdr:rowOff>
    </xdr:to>
    <xdr:pic>
      <xdr:nvPicPr>
        <xdr:cNvPr id="15" name="Picture 66" descr="MARLETT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201025" y="1057275"/>
          <a:ext cx="561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1</xdr:row>
      <xdr:rowOff>9525</xdr:rowOff>
    </xdr:to>
    <xdr:pic>
      <xdr:nvPicPr>
        <xdr:cNvPr id="16" name="Picture 36" descr="2011_Log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0"/>
          <a:ext cx="1428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3</xdr:row>
      <xdr:rowOff>47625</xdr:rowOff>
    </xdr:from>
    <xdr:to>
      <xdr:col>17</xdr:col>
      <xdr:colOff>590550</xdr:colOff>
      <xdr:row>7</xdr:row>
      <xdr:rowOff>123825</xdr:rowOff>
    </xdr:to>
    <xdr:pic>
      <xdr:nvPicPr>
        <xdr:cNvPr id="17" name="Picture 35" descr="CHIEF1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801350" y="1047750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29</xdr:row>
      <xdr:rowOff>76200</xdr:rowOff>
    </xdr:from>
    <xdr:to>
      <xdr:col>19</xdr:col>
      <xdr:colOff>285750</xdr:colOff>
      <xdr:row>29</xdr:row>
      <xdr:rowOff>85725</xdr:rowOff>
    </xdr:to>
    <xdr:sp>
      <xdr:nvSpPr>
        <xdr:cNvPr id="18" name="Straight Arrow Connector 21"/>
        <xdr:cNvSpPr>
          <a:spLocks/>
        </xdr:cNvSpPr>
      </xdr:nvSpPr>
      <xdr:spPr>
        <a:xfrm rot="10800000" flipV="1">
          <a:off x="12096750" y="5210175"/>
          <a:ext cx="285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61</xdr:row>
      <xdr:rowOff>85725</xdr:rowOff>
    </xdr:from>
    <xdr:to>
      <xdr:col>19</xdr:col>
      <xdr:colOff>285750</xdr:colOff>
      <xdr:row>61</xdr:row>
      <xdr:rowOff>95250</xdr:rowOff>
    </xdr:to>
    <xdr:sp>
      <xdr:nvSpPr>
        <xdr:cNvPr id="19" name="Straight Arrow Connector 22"/>
        <xdr:cNvSpPr>
          <a:spLocks/>
        </xdr:cNvSpPr>
      </xdr:nvSpPr>
      <xdr:spPr>
        <a:xfrm rot="10800000" flipV="1">
          <a:off x="12096750" y="10296525"/>
          <a:ext cx="285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285750</xdr:colOff>
      <xdr:row>29</xdr:row>
      <xdr:rowOff>76200</xdr:rowOff>
    </xdr:from>
    <xdr:to>
      <xdr:col>19</xdr:col>
      <xdr:colOff>295275</xdr:colOff>
      <xdr:row>61</xdr:row>
      <xdr:rowOff>85725</xdr:rowOff>
    </xdr:to>
    <xdr:sp>
      <xdr:nvSpPr>
        <xdr:cNvPr id="20" name="Straight Connector 24"/>
        <xdr:cNvSpPr>
          <a:spLocks/>
        </xdr:cNvSpPr>
      </xdr:nvSpPr>
      <xdr:spPr>
        <a:xfrm rot="5400000">
          <a:off x="12382500" y="5210175"/>
          <a:ext cx="9525" cy="508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3</xdr:row>
      <xdr:rowOff>133350</xdr:rowOff>
    </xdr:from>
    <xdr:to>
      <xdr:col>14</xdr:col>
      <xdr:colOff>609600</xdr:colOff>
      <xdr:row>7</xdr:row>
      <xdr:rowOff>47625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1133475"/>
          <a:ext cx="609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3</xdr:row>
      <xdr:rowOff>19050</xdr:rowOff>
    </xdr:from>
    <xdr:to>
      <xdr:col>16</xdr:col>
      <xdr:colOff>600075</xdr:colOff>
      <xdr:row>7</xdr:row>
      <xdr:rowOff>133350</xdr:rowOff>
    </xdr:to>
    <xdr:pic>
      <xdr:nvPicPr>
        <xdr:cNvPr id="2" name="Picture 22" descr="lOUI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44175" y="1019175"/>
          <a:ext cx="514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</xdr:row>
      <xdr:rowOff>38100</xdr:rowOff>
    </xdr:from>
    <xdr:to>
      <xdr:col>2</xdr:col>
      <xdr:colOff>590550</xdr:colOff>
      <xdr:row>7</xdr:row>
      <xdr:rowOff>133350</xdr:rowOff>
    </xdr:to>
    <xdr:pic>
      <xdr:nvPicPr>
        <xdr:cNvPr id="3" name="Picture 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0" y="1038225"/>
          <a:ext cx="552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19050</xdr:rowOff>
    </xdr:from>
    <xdr:to>
      <xdr:col>8</xdr:col>
      <xdr:colOff>609600</xdr:colOff>
      <xdr:row>7</xdr:row>
      <xdr:rowOff>9525</xdr:rowOff>
    </xdr:to>
    <xdr:pic>
      <xdr:nvPicPr>
        <xdr:cNvPr id="4" name="Picture 7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95900" y="1181100"/>
          <a:ext cx="590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</xdr:row>
      <xdr:rowOff>19050</xdr:rowOff>
    </xdr:from>
    <xdr:to>
      <xdr:col>5</xdr:col>
      <xdr:colOff>590550</xdr:colOff>
      <xdr:row>7</xdr:row>
      <xdr:rowOff>152400</xdr:rowOff>
    </xdr:to>
    <xdr:pic>
      <xdr:nvPicPr>
        <xdr:cNvPr id="5" name="Picture 354" descr="http://upload.wikimedia.org/wikipedia/en/thumb/d/d9/Pepe_Le_Pew.jpg/200px-Pepe_Le_Pew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62325" y="1019175"/>
          <a:ext cx="561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3</xdr:row>
      <xdr:rowOff>19050</xdr:rowOff>
    </xdr:from>
    <xdr:to>
      <xdr:col>3</xdr:col>
      <xdr:colOff>571500</xdr:colOff>
      <xdr:row>8</xdr:row>
      <xdr:rowOff>0</xdr:rowOff>
    </xdr:to>
    <xdr:pic>
      <xdr:nvPicPr>
        <xdr:cNvPr id="6" name="Picture 53" descr="Mr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14550" y="1019175"/>
          <a:ext cx="495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114300</xdr:rowOff>
    </xdr:from>
    <xdr:to>
      <xdr:col>4</xdr:col>
      <xdr:colOff>600075</xdr:colOff>
      <xdr:row>7</xdr:row>
      <xdr:rowOff>66675</xdr:rowOff>
    </xdr:to>
    <xdr:pic>
      <xdr:nvPicPr>
        <xdr:cNvPr id="7" name="Picture 47" descr="HERMI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686050" y="1114425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3</xdr:row>
      <xdr:rowOff>9525</xdr:rowOff>
    </xdr:from>
    <xdr:to>
      <xdr:col>6</xdr:col>
      <xdr:colOff>552450</xdr:colOff>
      <xdr:row>7</xdr:row>
      <xdr:rowOff>152400</xdr:rowOff>
    </xdr:to>
    <xdr:pic>
      <xdr:nvPicPr>
        <xdr:cNvPr id="8" name="Picture 68" descr="MORONEY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57650" y="1009650"/>
          <a:ext cx="4762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3</xdr:row>
      <xdr:rowOff>9525</xdr:rowOff>
    </xdr:from>
    <xdr:to>
      <xdr:col>7</xdr:col>
      <xdr:colOff>590550</xdr:colOff>
      <xdr:row>7</xdr:row>
      <xdr:rowOff>152400</xdr:rowOff>
    </xdr:to>
    <xdr:pic>
      <xdr:nvPicPr>
        <xdr:cNvPr id="9" name="Picture 25" descr="TUNA99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76775" y="1009650"/>
          <a:ext cx="5429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</xdr:row>
      <xdr:rowOff>85725</xdr:rowOff>
    </xdr:from>
    <xdr:to>
      <xdr:col>9</xdr:col>
      <xdr:colOff>600075</xdr:colOff>
      <xdr:row>7</xdr:row>
      <xdr:rowOff>76200</xdr:rowOff>
    </xdr:to>
    <xdr:pic>
      <xdr:nvPicPr>
        <xdr:cNvPr id="10" name="Picture 18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43600" y="1085850"/>
          <a:ext cx="581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133350</xdr:rowOff>
    </xdr:from>
    <xdr:to>
      <xdr:col>10</xdr:col>
      <xdr:colOff>609600</xdr:colOff>
      <xdr:row>7</xdr:row>
      <xdr:rowOff>47625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0" y="1133475"/>
          <a:ext cx="609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3</xdr:row>
      <xdr:rowOff>47625</xdr:rowOff>
    </xdr:from>
    <xdr:to>
      <xdr:col>11</xdr:col>
      <xdr:colOff>600075</xdr:colOff>
      <xdr:row>7</xdr:row>
      <xdr:rowOff>114300</xdr:rowOff>
    </xdr:to>
    <xdr:pic>
      <xdr:nvPicPr>
        <xdr:cNvPr id="12" name="Picture 35" descr="CHIEF1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58050" y="1047750"/>
          <a:ext cx="561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57150</xdr:rowOff>
    </xdr:from>
    <xdr:to>
      <xdr:col>12</xdr:col>
      <xdr:colOff>561975</xdr:colOff>
      <xdr:row>7</xdr:row>
      <xdr:rowOff>85725</xdr:rowOff>
    </xdr:to>
    <xdr:pic>
      <xdr:nvPicPr>
        <xdr:cNvPr id="13" name="Picture 66" descr="MARLETT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67650" y="1057275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3</xdr:row>
      <xdr:rowOff>57150</xdr:rowOff>
    </xdr:from>
    <xdr:to>
      <xdr:col>13</xdr:col>
      <xdr:colOff>590550</xdr:colOff>
      <xdr:row>7</xdr:row>
      <xdr:rowOff>123825</xdr:rowOff>
    </xdr:to>
    <xdr:pic>
      <xdr:nvPicPr>
        <xdr:cNvPr id="14" name="Picture 1024" descr="http://images.pictureshunt.com/pics/f/foghorn_leghorn-5234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524875" y="1057275"/>
          <a:ext cx="581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3</xdr:row>
      <xdr:rowOff>95250</xdr:rowOff>
    </xdr:from>
    <xdr:to>
      <xdr:col>14</xdr:col>
      <xdr:colOff>581025</xdr:colOff>
      <xdr:row>7</xdr:row>
      <xdr:rowOff>95250</xdr:rowOff>
    </xdr:to>
    <xdr:pic>
      <xdr:nvPicPr>
        <xdr:cNvPr id="15" name="Picture 50" descr="daemo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201150" y="1095375"/>
          <a:ext cx="5429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9525</xdr:colOff>
      <xdr:row>3</xdr:row>
      <xdr:rowOff>66675</xdr:rowOff>
    </xdr:from>
    <xdr:to>
      <xdr:col>15</xdr:col>
      <xdr:colOff>609600</xdr:colOff>
      <xdr:row>7</xdr:row>
      <xdr:rowOff>123825</xdr:rowOff>
    </xdr:to>
    <xdr:pic>
      <xdr:nvPicPr>
        <xdr:cNvPr id="16" name="Picture 53" descr="http://www.apparels-stock-supplier.com/381-641-large/sexy-pant-english-jeans-14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820275" y="1066800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3</xdr:row>
      <xdr:rowOff>85725</xdr:rowOff>
    </xdr:from>
    <xdr:to>
      <xdr:col>17</xdr:col>
      <xdr:colOff>600075</xdr:colOff>
      <xdr:row>7</xdr:row>
      <xdr:rowOff>114300</xdr:rowOff>
    </xdr:to>
    <xdr:pic>
      <xdr:nvPicPr>
        <xdr:cNvPr id="17" name="Picture 54" descr="https://encrypted-tbn2.google.com/images?q=tbn:ANd9GcSEOX2pnskq8QKO03KqVpZlz1zUnyyZKEhI4_5sFn63FkBJw5b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115675" y="10858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1</xdr:row>
      <xdr:rowOff>171450</xdr:rowOff>
    </xdr:to>
    <xdr:pic>
      <xdr:nvPicPr>
        <xdr:cNvPr id="18" name="Picture 18" descr="2012 FF LOGO.bmp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0"/>
          <a:ext cx="18383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showGridLines="0" tabSelected="1" zoomScalePageLayoutView="0" workbookViewId="0" topLeftCell="A4">
      <selection activeCell="W48" sqref="W48"/>
    </sheetView>
  </sheetViews>
  <sheetFormatPr defaultColWidth="9.140625" defaultRowHeight="12.75"/>
  <cols>
    <col min="1" max="1" width="1.28515625" style="1" customWidth="1"/>
    <col min="2" max="2" width="19.57421875" style="1" customWidth="1"/>
    <col min="3" max="18" width="9.7109375" style="1" customWidth="1"/>
    <col min="19" max="19" width="10.57421875" style="1" customWidth="1"/>
    <col min="20" max="16384" width="9.140625" style="1" customWidth="1"/>
  </cols>
  <sheetData>
    <row r="1" spans="3:34" ht="60.75" customHeight="1">
      <c r="C1" s="209" t="s">
        <v>85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10" t="s">
        <v>30</v>
      </c>
      <c r="S1" s="210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</row>
    <row r="2" spans="1:19" ht="15" customHeight="1">
      <c r="A2" s="211" t="s">
        <v>24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</row>
    <row r="3" spans="3:12" ht="3" customHeight="1" thickBot="1">
      <c r="C3" s="2"/>
      <c r="D3" s="2"/>
      <c r="E3" s="2"/>
      <c r="F3" s="3"/>
      <c r="K3" s="2"/>
      <c r="L3" s="3"/>
    </row>
    <row r="4" spans="3:18" ht="12.75">
      <c r="C4" s="108"/>
      <c r="D4" s="5"/>
      <c r="E4" s="6"/>
      <c r="F4" s="49"/>
      <c r="G4" s="49"/>
      <c r="H4" s="49"/>
      <c r="I4" s="111"/>
      <c r="J4" s="114"/>
      <c r="K4" s="4"/>
      <c r="L4" s="72"/>
      <c r="M4" s="7"/>
      <c r="N4" s="117"/>
      <c r="O4" s="49"/>
      <c r="P4" s="120"/>
      <c r="Q4" s="122"/>
      <c r="R4" s="126"/>
    </row>
    <row r="5" spans="3:18" ht="12.75">
      <c r="C5" s="109"/>
      <c r="D5" s="11"/>
      <c r="E5" s="13"/>
      <c r="F5" s="50"/>
      <c r="G5" s="50"/>
      <c r="H5" s="50"/>
      <c r="I5" s="112"/>
      <c r="J5" s="115"/>
      <c r="K5" s="10"/>
      <c r="L5" s="73"/>
      <c r="M5" s="14"/>
      <c r="N5" s="118"/>
      <c r="O5" s="50"/>
      <c r="P5" s="36"/>
      <c r="Q5" s="123"/>
      <c r="R5" s="127"/>
    </row>
    <row r="6" spans="2:18" ht="12.75">
      <c r="B6" s="1" t="s">
        <v>0</v>
      </c>
      <c r="C6" s="109"/>
      <c r="D6" s="11"/>
      <c r="E6" s="13"/>
      <c r="F6" s="50"/>
      <c r="G6" s="50"/>
      <c r="H6" s="50"/>
      <c r="I6" s="112"/>
      <c r="J6" s="115"/>
      <c r="K6" s="10"/>
      <c r="L6" s="73"/>
      <c r="M6" s="14"/>
      <c r="N6" s="118"/>
      <c r="O6" s="50"/>
      <c r="P6" s="36"/>
      <c r="Q6" s="123"/>
      <c r="R6" s="127"/>
    </row>
    <row r="7" spans="3:18" ht="6" customHeight="1">
      <c r="C7" s="109"/>
      <c r="D7" s="11"/>
      <c r="E7" s="13"/>
      <c r="F7" s="50"/>
      <c r="G7" s="50"/>
      <c r="H7" s="50"/>
      <c r="I7" s="112"/>
      <c r="J7" s="115"/>
      <c r="K7" s="10"/>
      <c r="L7" s="73"/>
      <c r="M7" s="14"/>
      <c r="N7" s="118"/>
      <c r="O7" s="50"/>
      <c r="P7" s="36"/>
      <c r="Q7" s="123"/>
      <c r="R7" s="127"/>
    </row>
    <row r="8" spans="3:18" s="17" customFormat="1" ht="13.5" thickBot="1">
      <c r="C8" s="110"/>
      <c r="D8" s="40"/>
      <c r="E8" s="41"/>
      <c r="F8" s="51"/>
      <c r="G8" s="51"/>
      <c r="H8" s="51"/>
      <c r="I8" s="113"/>
      <c r="J8" s="116"/>
      <c r="K8" s="39"/>
      <c r="L8" s="74"/>
      <c r="M8" s="42"/>
      <c r="N8" s="119"/>
      <c r="O8" s="51"/>
      <c r="P8" s="121"/>
      <c r="Q8" s="124"/>
      <c r="R8" s="128"/>
    </row>
    <row r="9" spans="2:18" s="59" customFormat="1" ht="12.75" thickBot="1">
      <c r="B9" s="68"/>
      <c r="C9" s="60" t="s">
        <v>6</v>
      </c>
      <c r="D9" s="60" t="s">
        <v>7</v>
      </c>
      <c r="E9" s="60" t="s">
        <v>8</v>
      </c>
      <c r="F9" s="60" t="s">
        <v>9</v>
      </c>
      <c r="G9" s="60" t="s">
        <v>10</v>
      </c>
      <c r="H9" s="60" t="s">
        <v>11</v>
      </c>
      <c r="I9" s="60" t="s">
        <v>12</v>
      </c>
      <c r="J9" s="60" t="s">
        <v>13</v>
      </c>
      <c r="K9" s="61" t="s">
        <v>18</v>
      </c>
      <c r="L9" s="61" t="s">
        <v>21</v>
      </c>
      <c r="M9" s="61" t="s">
        <v>17</v>
      </c>
      <c r="N9" s="61" t="s">
        <v>17</v>
      </c>
      <c r="O9" s="69" t="s">
        <v>20</v>
      </c>
      <c r="P9" s="61" t="s">
        <v>19</v>
      </c>
      <c r="Q9" s="61" t="s">
        <v>19</v>
      </c>
      <c r="R9" s="125" t="s">
        <v>21</v>
      </c>
    </row>
    <row r="10" spans="3:18" s="62" customFormat="1" ht="12" customHeight="1" thickBot="1">
      <c r="C10" s="70" t="s">
        <v>29</v>
      </c>
      <c r="D10" s="63" t="s">
        <v>3</v>
      </c>
      <c r="E10" s="63" t="s">
        <v>23</v>
      </c>
      <c r="F10" s="63" t="s">
        <v>83</v>
      </c>
      <c r="G10" s="63" t="s">
        <v>27</v>
      </c>
      <c r="H10" s="63" t="s">
        <v>1</v>
      </c>
      <c r="I10" s="63" t="s">
        <v>25</v>
      </c>
      <c r="J10" s="63" t="s">
        <v>84</v>
      </c>
      <c r="K10" s="63" t="s">
        <v>2</v>
      </c>
      <c r="L10" s="63" t="s">
        <v>69</v>
      </c>
      <c r="M10" s="63" t="s">
        <v>26</v>
      </c>
      <c r="N10" s="63" t="s">
        <v>4</v>
      </c>
      <c r="O10" s="63" t="s">
        <v>22</v>
      </c>
      <c r="P10" s="64" t="s">
        <v>68</v>
      </c>
      <c r="Q10" s="64" t="s">
        <v>68</v>
      </c>
      <c r="R10" s="63" t="s">
        <v>69</v>
      </c>
    </row>
    <row r="11" spans="2:19" s="130" customFormat="1" ht="12" customHeight="1">
      <c r="B11" s="202" t="s">
        <v>86</v>
      </c>
      <c r="C11" s="207">
        <v>97.5</v>
      </c>
      <c r="D11" s="207">
        <v>129.5</v>
      </c>
      <c r="E11" s="207"/>
      <c r="F11" s="207"/>
      <c r="G11" s="207"/>
      <c r="H11" s="207"/>
      <c r="I11" s="207"/>
      <c r="J11" s="207"/>
      <c r="K11" s="207"/>
      <c r="L11" s="207"/>
      <c r="M11" s="207">
        <v>8.75</v>
      </c>
      <c r="N11" s="207"/>
      <c r="O11" s="207"/>
      <c r="P11" s="207"/>
      <c r="Q11" s="207"/>
      <c r="R11" s="207"/>
      <c r="S11" s="207">
        <f>SUM(C11:R12)</f>
        <v>235.75</v>
      </c>
    </row>
    <row r="12" spans="2:19" s="130" customFormat="1" ht="12" customHeight="1" thickBot="1">
      <c r="B12" s="203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</row>
    <row r="13" spans="2:19" ht="12.75">
      <c r="B13" s="131" t="s">
        <v>31</v>
      </c>
      <c r="C13" s="132">
        <v>18.75</v>
      </c>
      <c r="D13" s="132">
        <v>18.75</v>
      </c>
      <c r="E13" s="132">
        <v>18.75</v>
      </c>
      <c r="F13" s="132">
        <v>18.75</v>
      </c>
      <c r="G13" s="133">
        <v>18.75</v>
      </c>
      <c r="H13" s="132">
        <v>18.75</v>
      </c>
      <c r="I13" s="133">
        <v>18.75</v>
      </c>
      <c r="J13" s="132">
        <v>18.75</v>
      </c>
      <c r="K13" s="133">
        <v>18.75</v>
      </c>
      <c r="L13" s="132">
        <v>18.75</v>
      </c>
      <c r="M13" s="133">
        <v>18.75</v>
      </c>
      <c r="N13" s="132">
        <v>18.75</v>
      </c>
      <c r="O13" s="132">
        <v>18.75</v>
      </c>
      <c r="P13" s="132">
        <v>18.75</v>
      </c>
      <c r="Q13" s="133">
        <v>18.75</v>
      </c>
      <c r="R13" s="132">
        <v>18.75</v>
      </c>
      <c r="S13" s="134">
        <f>SUM(C13:R13)</f>
        <v>300</v>
      </c>
    </row>
    <row r="14" spans="2:19" ht="12.75">
      <c r="B14" s="135" t="s">
        <v>32</v>
      </c>
      <c r="C14" s="136">
        <v>10</v>
      </c>
      <c r="D14" s="136">
        <v>0</v>
      </c>
      <c r="E14" s="136">
        <v>10</v>
      </c>
      <c r="F14" s="136">
        <v>0</v>
      </c>
      <c r="G14" s="137">
        <v>0</v>
      </c>
      <c r="H14" s="136">
        <v>10</v>
      </c>
      <c r="I14" s="137">
        <v>10</v>
      </c>
      <c r="J14" s="136">
        <v>0</v>
      </c>
      <c r="K14" s="137">
        <v>10</v>
      </c>
      <c r="L14" s="136">
        <v>0</v>
      </c>
      <c r="M14" s="137">
        <v>10</v>
      </c>
      <c r="N14" s="136">
        <v>0</v>
      </c>
      <c r="O14" s="136">
        <v>10</v>
      </c>
      <c r="P14" s="136">
        <v>0</v>
      </c>
      <c r="Q14" s="137">
        <v>0</v>
      </c>
      <c r="R14" s="136">
        <v>10</v>
      </c>
      <c r="S14" s="138">
        <f aca="true" t="shared" si="0" ref="S14:S32">SUM(C14:R14)</f>
        <v>80</v>
      </c>
    </row>
    <row r="15" spans="2:19" ht="12.75">
      <c r="B15" s="139" t="s">
        <v>33</v>
      </c>
      <c r="C15" s="140">
        <v>0</v>
      </c>
      <c r="D15" s="140">
        <v>10</v>
      </c>
      <c r="E15" s="140">
        <v>0</v>
      </c>
      <c r="F15" s="140">
        <v>10</v>
      </c>
      <c r="G15" s="141">
        <v>0</v>
      </c>
      <c r="H15" s="140">
        <v>10</v>
      </c>
      <c r="I15" s="141">
        <v>10</v>
      </c>
      <c r="J15" s="140">
        <v>0</v>
      </c>
      <c r="K15" s="141">
        <v>0</v>
      </c>
      <c r="L15" s="140">
        <v>10</v>
      </c>
      <c r="M15" s="141">
        <v>0</v>
      </c>
      <c r="N15" s="140">
        <v>10</v>
      </c>
      <c r="O15" s="140">
        <v>0</v>
      </c>
      <c r="P15" s="140">
        <v>0</v>
      </c>
      <c r="Q15" s="141">
        <v>10</v>
      </c>
      <c r="R15" s="140">
        <v>10</v>
      </c>
      <c r="S15" s="142">
        <f t="shared" si="0"/>
        <v>80</v>
      </c>
    </row>
    <row r="16" spans="2:19" ht="12.75">
      <c r="B16" s="135" t="s">
        <v>34</v>
      </c>
      <c r="C16" s="136">
        <v>10</v>
      </c>
      <c r="D16" s="136">
        <v>0</v>
      </c>
      <c r="E16" s="136">
        <v>0</v>
      </c>
      <c r="F16" s="136">
        <v>0</v>
      </c>
      <c r="G16" s="137">
        <v>10</v>
      </c>
      <c r="H16" s="136">
        <v>10</v>
      </c>
      <c r="I16" s="137">
        <v>0</v>
      </c>
      <c r="J16" s="136">
        <v>10</v>
      </c>
      <c r="K16" s="137">
        <v>0</v>
      </c>
      <c r="L16" s="136">
        <v>0</v>
      </c>
      <c r="M16" s="137">
        <v>10</v>
      </c>
      <c r="N16" s="136">
        <v>10</v>
      </c>
      <c r="O16" s="136">
        <v>10</v>
      </c>
      <c r="P16" s="136">
        <v>0</v>
      </c>
      <c r="Q16" s="137">
        <v>10</v>
      </c>
      <c r="R16" s="136">
        <v>0</v>
      </c>
      <c r="S16" s="138">
        <f t="shared" si="0"/>
        <v>80</v>
      </c>
    </row>
    <row r="17" spans="2:19" ht="12.75">
      <c r="B17" s="139" t="s">
        <v>47</v>
      </c>
      <c r="C17" s="160">
        <v>10</v>
      </c>
      <c r="D17" s="160">
        <v>10</v>
      </c>
      <c r="E17" s="160"/>
      <c r="F17" s="160"/>
      <c r="G17" s="161"/>
      <c r="H17" s="160">
        <v>10</v>
      </c>
      <c r="I17" s="161">
        <v>10</v>
      </c>
      <c r="J17" s="160"/>
      <c r="K17" s="161"/>
      <c r="L17" s="160"/>
      <c r="M17" s="161">
        <v>10</v>
      </c>
      <c r="N17" s="160">
        <v>10</v>
      </c>
      <c r="O17" s="160">
        <v>10</v>
      </c>
      <c r="P17" s="160"/>
      <c r="Q17" s="161">
        <v>10</v>
      </c>
      <c r="R17" s="160"/>
      <c r="S17" s="142">
        <f t="shared" si="0"/>
        <v>80</v>
      </c>
    </row>
    <row r="18" spans="2:19" ht="12.75">
      <c r="B18" s="135" t="s">
        <v>35</v>
      </c>
      <c r="C18" s="136">
        <v>10</v>
      </c>
      <c r="D18" s="136">
        <v>10</v>
      </c>
      <c r="E18" s="136">
        <v>0</v>
      </c>
      <c r="F18" s="136">
        <v>10</v>
      </c>
      <c r="G18" s="137">
        <v>0</v>
      </c>
      <c r="H18" s="136">
        <v>0</v>
      </c>
      <c r="I18" s="137">
        <v>0</v>
      </c>
      <c r="J18" s="136">
        <v>10</v>
      </c>
      <c r="K18" s="137">
        <v>0</v>
      </c>
      <c r="L18" s="136">
        <v>10</v>
      </c>
      <c r="M18" s="137">
        <v>10</v>
      </c>
      <c r="N18" s="136">
        <v>10</v>
      </c>
      <c r="O18" s="136">
        <v>0</v>
      </c>
      <c r="P18" s="136">
        <v>0</v>
      </c>
      <c r="Q18" s="137">
        <v>0</v>
      </c>
      <c r="R18" s="136">
        <v>10</v>
      </c>
      <c r="S18" s="138">
        <f t="shared" si="0"/>
        <v>80</v>
      </c>
    </row>
    <row r="19" spans="2:19" ht="12.75">
      <c r="B19" s="139" t="s">
        <v>36</v>
      </c>
      <c r="C19" s="140">
        <v>10</v>
      </c>
      <c r="D19" s="140">
        <v>0</v>
      </c>
      <c r="E19" s="140">
        <v>0</v>
      </c>
      <c r="F19" s="140">
        <v>0</v>
      </c>
      <c r="G19" s="141">
        <v>10</v>
      </c>
      <c r="H19" s="140">
        <v>0</v>
      </c>
      <c r="I19" s="141">
        <v>10</v>
      </c>
      <c r="J19" s="140">
        <v>10</v>
      </c>
      <c r="K19" s="141">
        <v>10</v>
      </c>
      <c r="L19" s="140">
        <v>0</v>
      </c>
      <c r="M19" s="141">
        <v>10</v>
      </c>
      <c r="N19" s="140">
        <v>10</v>
      </c>
      <c r="O19" s="140">
        <v>0</v>
      </c>
      <c r="P19" s="140">
        <v>0</v>
      </c>
      <c r="Q19" s="141">
        <v>10</v>
      </c>
      <c r="R19" s="140">
        <v>0</v>
      </c>
      <c r="S19" s="142">
        <f t="shared" si="0"/>
        <v>80</v>
      </c>
    </row>
    <row r="20" spans="2:19" ht="12.75">
      <c r="B20" s="135" t="s">
        <v>37</v>
      </c>
      <c r="C20" s="192">
        <v>0</v>
      </c>
      <c r="D20" s="192">
        <v>10</v>
      </c>
      <c r="E20" s="192">
        <v>10</v>
      </c>
      <c r="F20" s="192">
        <v>0</v>
      </c>
      <c r="G20" s="192">
        <v>10</v>
      </c>
      <c r="H20" s="192">
        <v>10</v>
      </c>
      <c r="I20" s="192">
        <v>0</v>
      </c>
      <c r="J20" s="192">
        <v>10</v>
      </c>
      <c r="K20" s="192">
        <v>0</v>
      </c>
      <c r="L20" s="192">
        <v>10</v>
      </c>
      <c r="M20" s="193">
        <v>0</v>
      </c>
      <c r="N20" s="192">
        <v>10</v>
      </c>
      <c r="O20" s="192">
        <v>0</v>
      </c>
      <c r="P20" s="192">
        <v>0</v>
      </c>
      <c r="Q20" s="192">
        <v>10</v>
      </c>
      <c r="R20" s="192">
        <v>0</v>
      </c>
      <c r="S20" s="138">
        <f t="shared" si="0"/>
        <v>80</v>
      </c>
    </row>
    <row r="21" spans="1:19" ht="12.75">
      <c r="A21" s="1" t="s">
        <v>0</v>
      </c>
      <c r="B21" s="139" t="s">
        <v>47</v>
      </c>
      <c r="C21" s="160">
        <v>10</v>
      </c>
      <c r="D21" s="160"/>
      <c r="E21" s="160">
        <v>10</v>
      </c>
      <c r="F21" s="160"/>
      <c r="G21" s="161"/>
      <c r="H21" s="160">
        <v>10</v>
      </c>
      <c r="I21" s="161"/>
      <c r="J21" s="160"/>
      <c r="K21" s="161"/>
      <c r="L21" s="160"/>
      <c r="M21" s="161"/>
      <c r="N21" s="160"/>
      <c r="O21" s="160">
        <v>10</v>
      </c>
      <c r="P21" s="160"/>
      <c r="Q21" s="161"/>
      <c r="R21" s="160">
        <v>10</v>
      </c>
      <c r="S21" s="142">
        <f t="shared" si="0"/>
        <v>50</v>
      </c>
    </row>
    <row r="22" spans="2:19" ht="12.75">
      <c r="B22" s="135" t="s">
        <v>38</v>
      </c>
      <c r="C22" s="192">
        <v>10</v>
      </c>
      <c r="D22" s="192">
        <v>0</v>
      </c>
      <c r="E22" s="192">
        <v>10</v>
      </c>
      <c r="F22" s="192">
        <v>0</v>
      </c>
      <c r="G22" s="192">
        <v>0</v>
      </c>
      <c r="H22" s="192">
        <v>0</v>
      </c>
      <c r="I22" s="192">
        <v>10</v>
      </c>
      <c r="J22" s="192">
        <v>0</v>
      </c>
      <c r="K22" s="192">
        <v>10</v>
      </c>
      <c r="L22" s="192">
        <v>10</v>
      </c>
      <c r="M22" s="192">
        <v>0</v>
      </c>
      <c r="N22" s="192">
        <v>0</v>
      </c>
      <c r="O22" s="192">
        <v>10</v>
      </c>
      <c r="P22" s="192">
        <v>10</v>
      </c>
      <c r="Q22" s="192">
        <v>10</v>
      </c>
      <c r="R22" s="192">
        <v>0</v>
      </c>
      <c r="S22" s="138">
        <f t="shared" si="0"/>
        <v>80</v>
      </c>
    </row>
    <row r="23" spans="2:19" ht="12.75">
      <c r="B23" s="139" t="s">
        <v>39</v>
      </c>
      <c r="C23" s="192">
        <v>10</v>
      </c>
      <c r="D23" s="192">
        <v>10</v>
      </c>
      <c r="E23" s="192">
        <v>0</v>
      </c>
      <c r="F23" s="192">
        <v>10</v>
      </c>
      <c r="G23" s="192">
        <v>10</v>
      </c>
      <c r="H23" s="192">
        <v>0</v>
      </c>
      <c r="I23" s="192">
        <v>10</v>
      </c>
      <c r="J23" s="192">
        <v>0</v>
      </c>
      <c r="K23" s="192">
        <v>0</v>
      </c>
      <c r="L23" s="192">
        <v>0</v>
      </c>
      <c r="M23" s="192">
        <v>10</v>
      </c>
      <c r="N23" s="192">
        <v>0</v>
      </c>
      <c r="O23" s="192">
        <v>0</v>
      </c>
      <c r="P23" s="192">
        <v>10</v>
      </c>
      <c r="Q23" s="192">
        <v>0</v>
      </c>
      <c r="R23" s="192">
        <v>10</v>
      </c>
      <c r="S23" s="142">
        <f t="shared" si="0"/>
        <v>80</v>
      </c>
    </row>
    <row r="24" spans="2:19" ht="12.75">
      <c r="B24" s="135" t="s">
        <v>40</v>
      </c>
      <c r="C24" s="192">
        <v>10</v>
      </c>
      <c r="D24" s="192">
        <v>10</v>
      </c>
      <c r="E24" s="192">
        <v>10</v>
      </c>
      <c r="F24" s="192">
        <v>0</v>
      </c>
      <c r="G24" s="192">
        <v>0</v>
      </c>
      <c r="H24" s="192">
        <v>10</v>
      </c>
      <c r="I24" s="192">
        <v>0</v>
      </c>
      <c r="J24" s="192">
        <v>10</v>
      </c>
      <c r="K24" s="192">
        <v>0</v>
      </c>
      <c r="L24" s="192">
        <v>0</v>
      </c>
      <c r="M24" s="192">
        <v>0</v>
      </c>
      <c r="N24" s="192">
        <v>0</v>
      </c>
      <c r="O24" s="192">
        <v>10</v>
      </c>
      <c r="P24" s="192">
        <v>10</v>
      </c>
      <c r="Q24" s="192">
        <v>0</v>
      </c>
      <c r="R24" s="192">
        <v>10</v>
      </c>
      <c r="S24" s="138">
        <f t="shared" si="0"/>
        <v>80</v>
      </c>
    </row>
    <row r="25" spans="2:19" ht="12.75">
      <c r="B25" s="139" t="s">
        <v>47</v>
      </c>
      <c r="C25" s="160"/>
      <c r="D25" s="160"/>
      <c r="E25" s="160"/>
      <c r="F25" s="160"/>
      <c r="G25" s="161"/>
      <c r="H25" s="160"/>
      <c r="I25" s="161"/>
      <c r="J25" s="160"/>
      <c r="K25" s="161"/>
      <c r="L25" s="160">
        <v>10</v>
      </c>
      <c r="M25" s="161"/>
      <c r="N25" s="160"/>
      <c r="O25" s="160"/>
      <c r="P25" s="160"/>
      <c r="Q25" s="161"/>
      <c r="R25" s="160">
        <v>10</v>
      </c>
      <c r="S25" s="142">
        <f t="shared" si="0"/>
        <v>20</v>
      </c>
    </row>
    <row r="26" spans="2:19" ht="12.75">
      <c r="B26" s="135" t="s">
        <v>41</v>
      </c>
      <c r="C26" s="192">
        <v>10</v>
      </c>
      <c r="D26" s="192">
        <v>10</v>
      </c>
      <c r="E26" s="192">
        <v>0</v>
      </c>
      <c r="F26" s="192">
        <v>0</v>
      </c>
      <c r="G26" s="192">
        <v>10</v>
      </c>
      <c r="H26" s="192">
        <v>0</v>
      </c>
      <c r="I26" s="192">
        <v>10</v>
      </c>
      <c r="J26" s="192">
        <v>10</v>
      </c>
      <c r="K26" s="192">
        <v>0</v>
      </c>
      <c r="L26" s="192">
        <v>0</v>
      </c>
      <c r="M26" s="192">
        <v>0</v>
      </c>
      <c r="N26" s="192">
        <v>0</v>
      </c>
      <c r="O26" s="192">
        <v>10</v>
      </c>
      <c r="P26" s="192">
        <v>10</v>
      </c>
      <c r="Q26" s="192">
        <v>0</v>
      </c>
      <c r="R26" s="192">
        <v>10</v>
      </c>
      <c r="S26" s="138">
        <f t="shared" si="0"/>
        <v>80</v>
      </c>
    </row>
    <row r="27" spans="2:19" ht="12.75">
      <c r="B27" s="139" t="s">
        <v>42</v>
      </c>
      <c r="C27" s="192">
        <v>0</v>
      </c>
      <c r="D27" s="192">
        <v>10</v>
      </c>
      <c r="E27" s="192">
        <v>0</v>
      </c>
      <c r="F27" s="192">
        <v>0</v>
      </c>
      <c r="G27" s="192">
        <v>10</v>
      </c>
      <c r="H27" s="192">
        <v>10</v>
      </c>
      <c r="I27" s="192">
        <v>10</v>
      </c>
      <c r="J27" s="192">
        <v>0</v>
      </c>
      <c r="K27" s="192">
        <v>10</v>
      </c>
      <c r="L27" s="192">
        <v>0</v>
      </c>
      <c r="M27" s="192">
        <v>10</v>
      </c>
      <c r="N27" s="192">
        <v>0</v>
      </c>
      <c r="O27" s="192">
        <v>10</v>
      </c>
      <c r="P27" s="192">
        <v>0</v>
      </c>
      <c r="Q27" s="192">
        <v>0</v>
      </c>
      <c r="R27" s="192">
        <v>10</v>
      </c>
      <c r="S27" s="142">
        <f t="shared" si="0"/>
        <v>80</v>
      </c>
    </row>
    <row r="28" spans="2:19" ht="12.75">
      <c r="B28" s="135" t="s">
        <v>43</v>
      </c>
      <c r="C28" s="192">
        <v>0</v>
      </c>
      <c r="D28" s="192">
        <v>10</v>
      </c>
      <c r="E28" s="192">
        <v>10</v>
      </c>
      <c r="F28" s="192">
        <v>0</v>
      </c>
      <c r="G28" s="192">
        <v>10</v>
      </c>
      <c r="H28" s="192">
        <v>10</v>
      </c>
      <c r="I28" s="192">
        <v>0</v>
      </c>
      <c r="J28" s="192">
        <v>0</v>
      </c>
      <c r="K28" s="192">
        <v>0</v>
      </c>
      <c r="L28" s="192">
        <v>0</v>
      </c>
      <c r="M28" s="192">
        <v>10</v>
      </c>
      <c r="N28" s="192">
        <v>10</v>
      </c>
      <c r="O28" s="192">
        <v>10</v>
      </c>
      <c r="P28" s="192">
        <v>0</v>
      </c>
      <c r="Q28" s="192">
        <v>0</v>
      </c>
      <c r="R28" s="192">
        <v>10</v>
      </c>
      <c r="S28" s="138">
        <f t="shared" si="0"/>
        <v>80</v>
      </c>
    </row>
    <row r="29" spans="2:19" ht="12.75">
      <c r="B29" s="139" t="s">
        <v>44</v>
      </c>
      <c r="C29" s="192">
        <v>10</v>
      </c>
      <c r="D29" s="192">
        <v>0</v>
      </c>
      <c r="E29" s="192">
        <v>10</v>
      </c>
      <c r="F29" s="192">
        <v>10</v>
      </c>
      <c r="G29" s="192">
        <v>0</v>
      </c>
      <c r="H29" s="192">
        <v>10</v>
      </c>
      <c r="I29" s="192">
        <v>0</v>
      </c>
      <c r="J29" s="192">
        <v>0</v>
      </c>
      <c r="K29" s="192">
        <v>0</v>
      </c>
      <c r="L29" s="192">
        <v>0</v>
      </c>
      <c r="M29" s="192">
        <v>10</v>
      </c>
      <c r="N29" s="192">
        <v>0</v>
      </c>
      <c r="O29" s="192">
        <v>10</v>
      </c>
      <c r="P29" s="192">
        <v>10</v>
      </c>
      <c r="Q29" s="192">
        <v>0</v>
      </c>
      <c r="R29" s="192">
        <v>10</v>
      </c>
      <c r="S29" s="142">
        <f t="shared" si="0"/>
        <v>80</v>
      </c>
    </row>
    <row r="30" spans="2:19" ht="12.75">
      <c r="B30" s="135" t="s">
        <v>45</v>
      </c>
      <c r="C30" s="192">
        <v>10</v>
      </c>
      <c r="D30" s="192">
        <v>0</v>
      </c>
      <c r="E30" s="192">
        <v>0</v>
      </c>
      <c r="F30" s="192">
        <v>10</v>
      </c>
      <c r="G30" s="192">
        <v>0</v>
      </c>
      <c r="H30" s="192">
        <v>10</v>
      </c>
      <c r="I30" s="192">
        <v>10</v>
      </c>
      <c r="J30" s="192">
        <v>0</v>
      </c>
      <c r="K30" s="192">
        <v>10</v>
      </c>
      <c r="L30" s="192">
        <v>0</v>
      </c>
      <c r="M30" s="192">
        <v>10</v>
      </c>
      <c r="N30" s="192">
        <v>0</v>
      </c>
      <c r="O30" s="192">
        <v>0</v>
      </c>
      <c r="P30" s="192">
        <v>10</v>
      </c>
      <c r="Q30" s="192">
        <v>0</v>
      </c>
      <c r="R30" s="192">
        <v>10</v>
      </c>
      <c r="S30" s="138">
        <f t="shared" si="0"/>
        <v>80</v>
      </c>
    </row>
    <row r="31" spans="2:19" ht="13.5" thickBot="1">
      <c r="B31" s="143" t="s">
        <v>46</v>
      </c>
      <c r="C31" s="192">
        <v>10</v>
      </c>
      <c r="D31" s="192">
        <v>10</v>
      </c>
      <c r="E31" s="192">
        <v>0</v>
      </c>
      <c r="F31" s="192">
        <v>0</v>
      </c>
      <c r="G31" s="192">
        <v>10</v>
      </c>
      <c r="H31" s="192">
        <v>10</v>
      </c>
      <c r="I31" s="192">
        <v>0</v>
      </c>
      <c r="J31" s="192">
        <v>0</v>
      </c>
      <c r="K31" s="192">
        <v>0</v>
      </c>
      <c r="L31" s="192">
        <v>10</v>
      </c>
      <c r="M31" s="192">
        <v>10</v>
      </c>
      <c r="N31" s="192">
        <v>0</v>
      </c>
      <c r="O31" s="192">
        <v>0</v>
      </c>
      <c r="P31" s="192">
        <v>0</v>
      </c>
      <c r="Q31" s="192">
        <v>10</v>
      </c>
      <c r="R31" s="192">
        <v>10</v>
      </c>
      <c r="S31" s="144">
        <f t="shared" si="0"/>
        <v>80</v>
      </c>
    </row>
    <row r="32" spans="2:19" ht="13.5" thickBot="1">
      <c r="B32" s="162" t="s">
        <v>48</v>
      </c>
      <c r="C32" s="163">
        <f>SUM(C11:C31)</f>
        <v>246.25</v>
      </c>
      <c r="D32" s="163">
        <f aca="true" t="shared" si="1" ref="D32:R32">SUM(D11:D31)</f>
        <v>248.25</v>
      </c>
      <c r="E32" s="163">
        <f t="shared" si="1"/>
        <v>88.75</v>
      </c>
      <c r="F32" s="163">
        <f t="shared" si="1"/>
        <v>68.75</v>
      </c>
      <c r="G32" s="163">
        <f t="shared" si="1"/>
        <v>98.75</v>
      </c>
      <c r="H32" s="163">
        <f t="shared" si="1"/>
        <v>138.75</v>
      </c>
      <c r="I32" s="163">
        <f t="shared" si="1"/>
        <v>108.75</v>
      </c>
      <c r="J32" s="163">
        <f t="shared" si="1"/>
        <v>78.75</v>
      </c>
      <c r="K32" s="163">
        <f t="shared" si="1"/>
        <v>68.75</v>
      </c>
      <c r="L32" s="163">
        <f t="shared" si="1"/>
        <v>78.75</v>
      </c>
      <c r="M32" s="163">
        <f t="shared" si="1"/>
        <v>137.5</v>
      </c>
      <c r="N32" s="163">
        <f t="shared" si="1"/>
        <v>88.75</v>
      </c>
      <c r="O32" s="163">
        <f t="shared" si="1"/>
        <v>118.75</v>
      </c>
      <c r="P32" s="163">
        <f t="shared" si="1"/>
        <v>78.75</v>
      </c>
      <c r="Q32" s="163">
        <f t="shared" si="1"/>
        <v>88.75</v>
      </c>
      <c r="R32" s="163">
        <f t="shared" si="1"/>
        <v>148.75</v>
      </c>
      <c r="S32" s="164">
        <f t="shared" si="0"/>
        <v>1885.75</v>
      </c>
    </row>
    <row r="33" spans="2:18" ht="5.25" customHeight="1" thickBot="1">
      <c r="B33" s="18"/>
      <c r="C33" s="36"/>
      <c r="D33" s="36"/>
      <c r="E33" s="36"/>
      <c r="F33" s="36"/>
      <c r="H33" s="36"/>
      <c r="J33" s="36"/>
      <c r="L33" s="36"/>
      <c r="N33" s="36"/>
      <c r="O33" s="36"/>
      <c r="P33" s="36"/>
      <c r="R33" s="36"/>
    </row>
    <row r="34" spans="2:19" s="130" customFormat="1" ht="12" customHeight="1">
      <c r="B34" s="198" t="s">
        <v>87</v>
      </c>
      <c r="C34" s="200"/>
      <c r="D34" s="200"/>
      <c r="E34" s="200"/>
      <c r="F34" s="200"/>
      <c r="G34" s="200">
        <v>218</v>
      </c>
      <c r="H34" s="200">
        <v>67</v>
      </c>
      <c r="I34" s="200"/>
      <c r="J34" s="200"/>
      <c r="K34" s="200"/>
      <c r="L34" s="200"/>
      <c r="M34" s="200"/>
      <c r="N34" s="200"/>
      <c r="O34" s="200"/>
      <c r="P34" s="200"/>
      <c r="Q34" s="200">
        <v>623</v>
      </c>
      <c r="R34" s="200"/>
      <c r="S34" s="200">
        <f>SUM(C34:R35)</f>
        <v>908</v>
      </c>
    </row>
    <row r="35" spans="2:19" s="130" customFormat="1" ht="12" customHeight="1" thickBot="1">
      <c r="B35" s="199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</row>
    <row r="36" spans="2:19" ht="12.75">
      <c r="B36" s="145" t="s">
        <v>49</v>
      </c>
      <c r="C36" s="146">
        <v>0</v>
      </c>
      <c r="D36" s="146">
        <v>21</v>
      </c>
      <c r="E36" s="146">
        <v>20</v>
      </c>
      <c r="F36" s="146">
        <v>0</v>
      </c>
      <c r="G36" s="147">
        <v>0</v>
      </c>
      <c r="H36" s="146">
        <v>0</v>
      </c>
      <c r="I36" s="147">
        <v>0</v>
      </c>
      <c r="J36" s="146">
        <v>0</v>
      </c>
      <c r="K36" s="147">
        <v>0</v>
      </c>
      <c r="L36" s="146">
        <v>0</v>
      </c>
      <c r="M36" s="147">
        <v>0</v>
      </c>
      <c r="N36" s="146">
        <v>0</v>
      </c>
      <c r="O36" s="146">
        <v>21</v>
      </c>
      <c r="P36" s="146">
        <v>0</v>
      </c>
      <c r="Q36" s="147">
        <v>0</v>
      </c>
      <c r="R36" s="146">
        <v>0</v>
      </c>
      <c r="S36" s="148">
        <f aca="true" t="shared" si="2" ref="S36:S50">SUM(C36:R36)</f>
        <v>62</v>
      </c>
    </row>
    <row r="37" spans="2:19" ht="12.75">
      <c r="B37" s="149" t="s">
        <v>50</v>
      </c>
      <c r="C37" s="150">
        <v>100</v>
      </c>
      <c r="D37" s="150">
        <v>0</v>
      </c>
      <c r="E37" s="150">
        <v>0</v>
      </c>
      <c r="F37" s="150">
        <v>0</v>
      </c>
      <c r="G37" s="151">
        <v>0</v>
      </c>
      <c r="H37" s="150">
        <v>0</v>
      </c>
      <c r="I37" s="151">
        <v>0</v>
      </c>
      <c r="J37" s="150">
        <v>0</v>
      </c>
      <c r="K37" s="151">
        <v>0</v>
      </c>
      <c r="L37" s="150">
        <v>0</v>
      </c>
      <c r="M37" s="151">
        <v>0</v>
      </c>
      <c r="N37" s="150">
        <v>0</v>
      </c>
      <c r="O37" s="150">
        <v>0</v>
      </c>
      <c r="P37" s="150">
        <v>0</v>
      </c>
      <c r="Q37" s="151">
        <v>0</v>
      </c>
      <c r="R37" s="150">
        <v>0</v>
      </c>
      <c r="S37" s="152">
        <f t="shared" si="2"/>
        <v>100</v>
      </c>
    </row>
    <row r="38" spans="2:19" ht="12.75">
      <c r="B38" s="153" t="s">
        <v>51</v>
      </c>
      <c r="C38" s="154">
        <v>0</v>
      </c>
      <c r="D38" s="154">
        <v>0</v>
      </c>
      <c r="E38" s="154">
        <v>0</v>
      </c>
      <c r="F38" s="154">
        <v>0</v>
      </c>
      <c r="G38" s="155">
        <v>0</v>
      </c>
      <c r="H38" s="154">
        <v>0</v>
      </c>
      <c r="I38" s="155">
        <v>0</v>
      </c>
      <c r="J38" s="154">
        <v>0</v>
      </c>
      <c r="K38" s="155">
        <v>0</v>
      </c>
      <c r="L38" s="154">
        <v>28</v>
      </c>
      <c r="M38" s="155">
        <v>0</v>
      </c>
      <c r="N38" s="154">
        <v>0</v>
      </c>
      <c r="O38" s="154">
        <v>0</v>
      </c>
      <c r="P38" s="154">
        <v>0</v>
      </c>
      <c r="Q38" s="155">
        <v>0</v>
      </c>
      <c r="R38" s="154">
        <v>0</v>
      </c>
      <c r="S38" s="156">
        <f t="shared" si="2"/>
        <v>28</v>
      </c>
    </row>
    <row r="39" spans="2:19" ht="12.75">
      <c r="B39" s="153" t="s">
        <v>52</v>
      </c>
      <c r="C39" s="154">
        <v>0</v>
      </c>
      <c r="D39" s="154">
        <v>0</v>
      </c>
      <c r="E39" s="154">
        <v>0</v>
      </c>
      <c r="F39" s="154">
        <v>0</v>
      </c>
      <c r="G39" s="155">
        <v>0</v>
      </c>
      <c r="H39" s="154">
        <v>0</v>
      </c>
      <c r="I39" s="155">
        <v>0</v>
      </c>
      <c r="J39" s="154">
        <v>0</v>
      </c>
      <c r="K39" s="155">
        <v>0</v>
      </c>
      <c r="L39" s="154">
        <v>0</v>
      </c>
      <c r="M39" s="155">
        <v>0</v>
      </c>
      <c r="N39" s="154">
        <v>0</v>
      </c>
      <c r="O39" s="154">
        <v>0</v>
      </c>
      <c r="P39" s="154">
        <v>0</v>
      </c>
      <c r="Q39" s="155">
        <v>0</v>
      </c>
      <c r="R39" s="154">
        <v>0</v>
      </c>
      <c r="S39" s="156">
        <f t="shared" si="2"/>
        <v>0</v>
      </c>
    </row>
    <row r="40" spans="2:19" ht="12.75">
      <c r="B40" s="149" t="s">
        <v>53</v>
      </c>
      <c r="C40" s="150">
        <v>0</v>
      </c>
      <c r="D40" s="150">
        <v>0</v>
      </c>
      <c r="E40" s="150">
        <v>0</v>
      </c>
      <c r="F40" s="150">
        <v>0</v>
      </c>
      <c r="G40" s="151">
        <v>0</v>
      </c>
      <c r="H40" s="150">
        <v>0</v>
      </c>
      <c r="I40" s="151">
        <v>0</v>
      </c>
      <c r="J40" s="150">
        <v>0</v>
      </c>
      <c r="K40" s="151">
        <v>0</v>
      </c>
      <c r="L40" s="150">
        <v>0</v>
      </c>
      <c r="M40" s="151">
        <v>0</v>
      </c>
      <c r="N40" s="150">
        <v>0</v>
      </c>
      <c r="O40" s="150">
        <v>0</v>
      </c>
      <c r="P40" s="150">
        <v>0</v>
      </c>
      <c r="Q40" s="151">
        <v>0</v>
      </c>
      <c r="R40" s="150">
        <v>0</v>
      </c>
      <c r="S40" s="152">
        <f t="shared" si="2"/>
        <v>0</v>
      </c>
    </row>
    <row r="41" spans="2:19" ht="12.75">
      <c r="B41" s="153" t="s">
        <v>54</v>
      </c>
      <c r="C41" s="154">
        <v>0</v>
      </c>
      <c r="D41" s="154">
        <v>0</v>
      </c>
      <c r="E41" s="154">
        <v>0</v>
      </c>
      <c r="F41" s="154">
        <v>0</v>
      </c>
      <c r="G41" s="154">
        <v>-30</v>
      </c>
      <c r="H41" s="154">
        <v>0</v>
      </c>
      <c r="I41" s="154">
        <v>0</v>
      </c>
      <c r="J41" s="154">
        <v>28.75</v>
      </c>
      <c r="K41" s="154">
        <v>0</v>
      </c>
      <c r="L41" s="154">
        <v>0</v>
      </c>
      <c r="M41" s="157">
        <v>0</v>
      </c>
      <c r="N41" s="154">
        <v>0</v>
      </c>
      <c r="O41" s="154">
        <v>0</v>
      </c>
      <c r="P41" s="154">
        <v>0</v>
      </c>
      <c r="Q41" s="154"/>
      <c r="R41" s="154">
        <v>0</v>
      </c>
      <c r="S41" s="156">
        <f t="shared" si="2"/>
        <v>-1.25</v>
      </c>
    </row>
    <row r="42" spans="2:19" ht="12.75">
      <c r="B42" s="153" t="s">
        <v>55</v>
      </c>
      <c r="C42" s="154">
        <v>0</v>
      </c>
      <c r="D42" s="154">
        <v>0</v>
      </c>
      <c r="E42" s="154">
        <v>0</v>
      </c>
      <c r="F42" s="154">
        <v>0</v>
      </c>
      <c r="G42" s="154">
        <v>0</v>
      </c>
      <c r="H42" s="154">
        <v>0</v>
      </c>
      <c r="I42" s="154">
        <v>0</v>
      </c>
      <c r="J42" s="154">
        <v>0</v>
      </c>
      <c r="K42" s="154">
        <v>0</v>
      </c>
      <c r="L42" s="154">
        <v>0</v>
      </c>
      <c r="M42" s="157">
        <v>67.5</v>
      </c>
      <c r="N42" s="154">
        <v>0</v>
      </c>
      <c r="O42" s="154">
        <v>0</v>
      </c>
      <c r="P42" s="154">
        <v>0</v>
      </c>
      <c r="Q42" s="154">
        <v>0</v>
      </c>
      <c r="R42" s="154">
        <v>0</v>
      </c>
      <c r="S42" s="156">
        <f t="shared" si="2"/>
        <v>67.5</v>
      </c>
    </row>
    <row r="43" spans="2:19" ht="12.75">
      <c r="B43" s="149" t="s">
        <v>56</v>
      </c>
      <c r="C43" s="154">
        <v>0</v>
      </c>
      <c r="D43" s="154">
        <v>0</v>
      </c>
      <c r="E43" s="154">
        <v>0</v>
      </c>
      <c r="F43" s="154">
        <v>0</v>
      </c>
      <c r="G43" s="155">
        <v>0</v>
      </c>
      <c r="H43" s="154">
        <v>0</v>
      </c>
      <c r="I43" s="155">
        <v>0</v>
      </c>
      <c r="J43" s="154">
        <v>0</v>
      </c>
      <c r="K43" s="155">
        <v>0</v>
      </c>
      <c r="L43" s="154">
        <v>0</v>
      </c>
      <c r="M43" s="155">
        <v>0</v>
      </c>
      <c r="N43" s="154">
        <v>0</v>
      </c>
      <c r="O43" s="154">
        <v>0</v>
      </c>
      <c r="P43" s="154">
        <v>0</v>
      </c>
      <c r="Q43" s="155">
        <v>0</v>
      </c>
      <c r="R43" s="154">
        <v>0</v>
      </c>
      <c r="S43" s="152">
        <f t="shared" si="2"/>
        <v>0</v>
      </c>
    </row>
    <row r="44" spans="2:19" ht="12.75">
      <c r="B44" s="153" t="s">
        <v>57</v>
      </c>
      <c r="C44" s="154">
        <v>0</v>
      </c>
      <c r="D44" s="154">
        <v>0</v>
      </c>
      <c r="E44" s="154">
        <v>0</v>
      </c>
      <c r="F44" s="154">
        <v>0</v>
      </c>
      <c r="G44" s="155">
        <v>0</v>
      </c>
      <c r="H44" s="154">
        <v>0</v>
      </c>
      <c r="I44" s="155">
        <v>0</v>
      </c>
      <c r="J44" s="154">
        <v>40</v>
      </c>
      <c r="K44" s="155">
        <v>0</v>
      </c>
      <c r="L44" s="154">
        <v>0</v>
      </c>
      <c r="M44" s="155">
        <v>0</v>
      </c>
      <c r="N44" s="154">
        <v>0</v>
      </c>
      <c r="O44" s="154">
        <v>0</v>
      </c>
      <c r="P44" s="154">
        <v>0</v>
      </c>
      <c r="Q44" s="155">
        <v>0</v>
      </c>
      <c r="R44" s="154">
        <v>0</v>
      </c>
      <c r="S44" s="156">
        <f t="shared" si="2"/>
        <v>40</v>
      </c>
    </row>
    <row r="45" spans="2:19" ht="12.75">
      <c r="B45" s="153" t="s">
        <v>58</v>
      </c>
      <c r="C45" s="154">
        <v>0</v>
      </c>
      <c r="D45" s="154">
        <v>0</v>
      </c>
      <c r="E45" s="154">
        <v>0</v>
      </c>
      <c r="F45" s="154">
        <v>0</v>
      </c>
      <c r="G45" s="155">
        <v>0</v>
      </c>
      <c r="H45" s="154">
        <v>0</v>
      </c>
      <c r="I45" s="155">
        <v>0</v>
      </c>
      <c r="J45" s="154">
        <v>0</v>
      </c>
      <c r="K45" s="155">
        <v>0</v>
      </c>
      <c r="L45" s="154">
        <v>0</v>
      </c>
      <c r="M45" s="155">
        <v>0</v>
      </c>
      <c r="N45" s="154">
        <v>0</v>
      </c>
      <c r="O45" s="154">
        <v>0</v>
      </c>
      <c r="P45" s="154">
        <v>0</v>
      </c>
      <c r="Q45" s="155">
        <v>0</v>
      </c>
      <c r="R45" s="154">
        <v>0</v>
      </c>
      <c r="S45" s="156">
        <f t="shared" si="2"/>
        <v>0</v>
      </c>
    </row>
    <row r="46" spans="2:19" ht="12.75">
      <c r="B46" s="149" t="s">
        <v>59</v>
      </c>
      <c r="C46" s="154">
        <v>0</v>
      </c>
      <c r="D46" s="154">
        <v>0</v>
      </c>
      <c r="E46" s="154">
        <v>0</v>
      </c>
      <c r="F46" s="154">
        <v>0</v>
      </c>
      <c r="G46" s="155">
        <v>0</v>
      </c>
      <c r="H46" s="154">
        <v>0</v>
      </c>
      <c r="I46" s="155">
        <v>0</v>
      </c>
      <c r="J46" s="154">
        <v>0</v>
      </c>
      <c r="K46" s="155">
        <v>0</v>
      </c>
      <c r="L46" s="154">
        <v>0</v>
      </c>
      <c r="M46" s="155">
        <v>0</v>
      </c>
      <c r="N46" s="154">
        <v>0</v>
      </c>
      <c r="O46" s="154">
        <v>0</v>
      </c>
      <c r="P46" s="154">
        <v>0</v>
      </c>
      <c r="Q46" s="155">
        <v>0</v>
      </c>
      <c r="R46" s="154">
        <v>0</v>
      </c>
      <c r="S46" s="152">
        <f t="shared" si="2"/>
        <v>0</v>
      </c>
    </row>
    <row r="47" spans="2:19" ht="12.75">
      <c r="B47" s="153" t="s">
        <v>60</v>
      </c>
      <c r="C47" s="154">
        <v>0</v>
      </c>
      <c r="D47" s="154">
        <v>0</v>
      </c>
      <c r="E47" s="154">
        <v>0</v>
      </c>
      <c r="F47" s="154">
        <v>0</v>
      </c>
      <c r="G47" s="155">
        <v>0</v>
      </c>
      <c r="H47" s="154">
        <v>0</v>
      </c>
      <c r="I47" s="155">
        <v>0</v>
      </c>
      <c r="J47" s="154">
        <v>0</v>
      </c>
      <c r="K47" s="155">
        <v>0</v>
      </c>
      <c r="L47" s="154">
        <v>0</v>
      </c>
      <c r="M47" s="155">
        <v>0</v>
      </c>
      <c r="N47" s="154">
        <v>0</v>
      </c>
      <c r="O47" s="154">
        <v>0</v>
      </c>
      <c r="P47" s="154">
        <v>0</v>
      </c>
      <c r="Q47" s="155">
        <v>0</v>
      </c>
      <c r="R47" s="154">
        <v>0</v>
      </c>
      <c r="S47" s="156">
        <f t="shared" si="2"/>
        <v>0</v>
      </c>
    </row>
    <row r="48" spans="2:19" ht="12.75">
      <c r="B48" s="149" t="s">
        <v>61</v>
      </c>
      <c r="C48" s="154">
        <v>0</v>
      </c>
      <c r="D48" s="154">
        <v>230</v>
      </c>
      <c r="E48" s="154">
        <v>0</v>
      </c>
      <c r="F48" s="154">
        <v>0</v>
      </c>
      <c r="G48" s="155">
        <v>0</v>
      </c>
      <c r="H48" s="154">
        <v>0</v>
      </c>
      <c r="I48" s="155">
        <v>0</v>
      </c>
      <c r="J48" s="154">
        <v>0</v>
      </c>
      <c r="K48" s="155">
        <v>0</v>
      </c>
      <c r="L48" s="154">
        <v>0</v>
      </c>
      <c r="M48" s="155">
        <v>0</v>
      </c>
      <c r="N48" s="154">
        <v>0</v>
      </c>
      <c r="O48" s="154">
        <v>0</v>
      </c>
      <c r="P48" s="154">
        <v>0</v>
      </c>
      <c r="Q48" s="155">
        <v>0</v>
      </c>
      <c r="R48" s="154">
        <v>0</v>
      </c>
      <c r="S48" s="152">
        <f t="shared" si="2"/>
        <v>230</v>
      </c>
    </row>
    <row r="49" spans="2:19" ht="12.75">
      <c r="B49" s="153" t="s">
        <v>62</v>
      </c>
      <c r="C49" s="154">
        <v>0</v>
      </c>
      <c r="D49" s="154">
        <v>0</v>
      </c>
      <c r="E49" s="154">
        <v>0</v>
      </c>
      <c r="F49" s="154">
        <v>0</v>
      </c>
      <c r="G49" s="155">
        <v>0</v>
      </c>
      <c r="H49" s="154">
        <v>0</v>
      </c>
      <c r="I49" s="155">
        <v>0</v>
      </c>
      <c r="J49" s="154">
        <v>0</v>
      </c>
      <c r="K49" s="155">
        <v>0</v>
      </c>
      <c r="L49" s="154">
        <v>0</v>
      </c>
      <c r="M49" s="155">
        <v>0</v>
      </c>
      <c r="N49" s="154">
        <v>0</v>
      </c>
      <c r="O49" s="154">
        <v>0</v>
      </c>
      <c r="P49" s="154">
        <v>0</v>
      </c>
      <c r="Q49" s="155">
        <v>0</v>
      </c>
      <c r="R49" s="154">
        <v>0</v>
      </c>
      <c r="S49" s="156">
        <f t="shared" si="2"/>
        <v>0</v>
      </c>
    </row>
    <row r="50" spans="2:19" ht="13.5" thickBot="1">
      <c r="B50" s="158" t="s">
        <v>63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7"/>
      <c r="N50" s="154"/>
      <c r="O50" s="154">
        <v>100</v>
      </c>
      <c r="P50" s="154"/>
      <c r="Q50" s="154"/>
      <c r="R50" s="154"/>
      <c r="S50" s="159">
        <f t="shared" si="2"/>
        <v>100</v>
      </c>
    </row>
    <row r="51" spans="2:19" ht="13.5" thickBot="1">
      <c r="B51" s="165" t="s">
        <v>64</v>
      </c>
      <c r="C51" s="166">
        <f>SUM(C34:C50)</f>
        <v>100</v>
      </c>
      <c r="D51" s="166">
        <f aca="true" t="shared" si="3" ref="D51:S51">SUM(D34:D50)</f>
        <v>251</v>
      </c>
      <c r="E51" s="166">
        <f t="shared" si="3"/>
        <v>20</v>
      </c>
      <c r="F51" s="166">
        <f t="shared" si="3"/>
        <v>0</v>
      </c>
      <c r="G51" s="166">
        <f t="shared" si="3"/>
        <v>188</v>
      </c>
      <c r="H51" s="166">
        <f t="shared" si="3"/>
        <v>67</v>
      </c>
      <c r="I51" s="166">
        <f t="shared" si="3"/>
        <v>0</v>
      </c>
      <c r="J51" s="166">
        <f t="shared" si="3"/>
        <v>68.75</v>
      </c>
      <c r="K51" s="166">
        <f t="shared" si="3"/>
        <v>0</v>
      </c>
      <c r="L51" s="166">
        <f t="shared" si="3"/>
        <v>28</v>
      </c>
      <c r="M51" s="166">
        <f t="shared" si="3"/>
        <v>67.5</v>
      </c>
      <c r="N51" s="166">
        <f t="shared" si="3"/>
        <v>0</v>
      </c>
      <c r="O51" s="166">
        <f t="shared" si="3"/>
        <v>121</v>
      </c>
      <c r="P51" s="166">
        <f t="shared" si="3"/>
        <v>0</v>
      </c>
      <c r="Q51" s="166">
        <f t="shared" si="3"/>
        <v>623</v>
      </c>
      <c r="R51" s="166">
        <f t="shared" si="3"/>
        <v>0</v>
      </c>
      <c r="S51" s="166">
        <f t="shared" si="3"/>
        <v>1534.25</v>
      </c>
    </row>
    <row r="52" spans="2:20" ht="6.75" customHeight="1" thickBo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spans="2:19" ht="12.75">
      <c r="B53" s="204" t="s">
        <v>88</v>
      </c>
      <c r="C53" s="195">
        <f>+C32-C51</f>
        <v>146.25</v>
      </c>
      <c r="D53" s="195">
        <f aca="true" t="shared" si="4" ref="D53:S53">+D32-D51</f>
        <v>-2.75</v>
      </c>
      <c r="E53" s="195">
        <f t="shared" si="4"/>
        <v>68.75</v>
      </c>
      <c r="F53" s="195">
        <f t="shared" si="4"/>
        <v>68.75</v>
      </c>
      <c r="G53" s="195">
        <f t="shared" si="4"/>
        <v>-89.25</v>
      </c>
      <c r="H53" s="195">
        <f t="shared" si="4"/>
        <v>71.75</v>
      </c>
      <c r="I53" s="195">
        <f t="shared" si="4"/>
        <v>108.75</v>
      </c>
      <c r="J53" s="195">
        <f t="shared" si="4"/>
        <v>10</v>
      </c>
      <c r="K53" s="195">
        <f t="shared" si="4"/>
        <v>68.75</v>
      </c>
      <c r="L53" s="195">
        <f t="shared" si="4"/>
        <v>50.75</v>
      </c>
      <c r="M53" s="195">
        <f t="shared" si="4"/>
        <v>70</v>
      </c>
      <c r="N53" s="195">
        <f t="shared" si="4"/>
        <v>88.75</v>
      </c>
      <c r="O53" s="195">
        <f t="shared" si="4"/>
        <v>-2.25</v>
      </c>
      <c r="P53" s="195">
        <f t="shared" si="4"/>
        <v>78.75</v>
      </c>
      <c r="Q53" s="195">
        <f t="shared" si="4"/>
        <v>-534.25</v>
      </c>
      <c r="R53" s="195">
        <f t="shared" si="4"/>
        <v>148.75</v>
      </c>
      <c r="S53" s="195">
        <f t="shared" si="4"/>
        <v>351.5</v>
      </c>
    </row>
    <row r="54" spans="2:19" ht="12.75">
      <c r="B54" s="205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</row>
    <row r="55" spans="2:19" ht="12.75">
      <c r="B55" s="205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</row>
    <row r="56" spans="2:19" ht="13.5" thickBot="1">
      <c r="B56" s="206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</row>
  </sheetData>
  <sheetProtection/>
  <mergeCells count="57">
    <mergeCell ref="C1:Q1"/>
    <mergeCell ref="R1:S1"/>
    <mergeCell ref="A2:S2"/>
    <mergeCell ref="C11:C12"/>
    <mergeCell ref="D11:D12"/>
    <mergeCell ref="E11:E12"/>
    <mergeCell ref="S11:S12"/>
    <mergeCell ref="L11:L12"/>
    <mergeCell ref="J11:J12"/>
    <mergeCell ref="Q11:Q12"/>
    <mergeCell ref="K11:K12"/>
    <mergeCell ref="M34:M35"/>
    <mergeCell ref="C34:C35"/>
    <mergeCell ref="D34:D35"/>
    <mergeCell ref="E34:E35"/>
    <mergeCell ref="F34:F35"/>
    <mergeCell ref="G34:G35"/>
    <mergeCell ref="H11:H12"/>
    <mergeCell ref="G11:G12"/>
    <mergeCell ref="H34:H35"/>
    <mergeCell ref="P34:P35"/>
    <mergeCell ref="Q34:Q35"/>
    <mergeCell ref="R34:R35"/>
    <mergeCell ref="R11:R12"/>
    <mergeCell ref="M11:M12"/>
    <mergeCell ref="I34:I35"/>
    <mergeCell ref="J34:J35"/>
    <mergeCell ref="K34:K35"/>
    <mergeCell ref="L34:L35"/>
    <mergeCell ref="I11:I12"/>
    <mergeCell ref="S34:S35"/>
    <mergeCell ref="N11:N12"/>
    <mergeCell ref="O11:O12"/>
    <mergeCell ref="P11:P12"/>
    <mergeCell ref="I53:I56"/>
    <mergeCell ref="J53:J56"/>
    <mergeCell ref="K53:K56"/>
    <mergeCell ref="L53:L56"/>
    <mergeCell ref="S53:S56"/>
    <mergeCell ref="Q53:Q56"/>
    <mergeCell ref="B11:B12"/>
    <mergeCell ref="C53:C56"/>
    <mergeCell ref="D53:D56"/>
    <mergeCell ref="E53:E56"/>
    <mergeCell ref="F53:F56"/>
    <mergeCell ref="B53:B56"/>
    <mergeCell ref="F11:F12"/>
    <mergeCell ref="M53:M56"/>
    <mergeCell ref="N53:N56"/>
    <mergeCell ref="O53:O56"/>
    <mergeCell ref="P53:P56"/>
    <mergeCell ref="R53:R56"/>
    <mergeCell ref="B34:B35"/>
    <mergeCell ref="G53:G56"/>
    <mergeCell ref="H53:H56"/>
    <mergeCell ref="N34:N35"/>
    <mergeCell ref="O34:O35"/>
  </mergeCells>
  <printOptions/>
  <pageMargins left="0.2" right="0.2" top="0.25" bottom="0.25" header="0.3" footer="0.3"/>
  <pageSetup fitToHeight="1" fitToWidth="1" orientation="landscape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zoomScalePageLayoutView="0" workbookViewId="0" topLeftCell="A1">
      <selection activeCell="D70" sqref="D70"/>
    </sheetView>
  </sheetViews>
  <sheetFormatPr defaultColWidth="9.140625" defaultRowHeight="12.75"/>
  <cols>
    <col min="1" max="1" width="1.28515625" style="1" customWidth="1"/>
    <col min="2" max="2" width="19.57421875" style="1" customWidth="1"/>
    <col min="3" max="14" width="9.28125" style="1" bestFit="1" customWidth="1"/>
    <col min="15" max="16" width="10.00390625" style="1" customWidth="1"/>
    <col min="17" max="18" width="9.28125" style="1" bestFit="1" customWidth="1"/>
    <col min="19" max="19" width="10.57421875" style="1" customWidth="1"/>
    <col min="20" max="16384" width="9.140625" style="1" customWidth="1"/>
  </cols>
  <sheetData>
    <row r="1" spans="3:19" ht="60.75" customHeight="1">
      <c r="C1" s="212" t="s">
        <v>66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0" t="s">
        <v>30</v>
      </c>
      <c r="S1" s="210"/>
    </row>
    <row r="2" spans="1:19" ht="15" customHeight="1">
      <c r="A2" s="211" t="s">
        <v>24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</row>
    <row r="3" spans="3:12" ht="3" customHeight="1" thickBot="1">
      <c r="C3" s="2"/>
      <c r="D3" s="2"/>
      <c r="E3" s="2"/>
      <c r="F3" s="3"/>
      <c r="K3" s="2"/>
      <c r="L3" s="3"/>
    </row>
    <row r="4" spans="3:18" ht="12.75">
      <c r="C4" s="52"/>
      <c r="D4" s="19"/>
      <c r="E4" s="5"/>
      <c r="F4" s="49"/>
      <c r="G4" s="9"/>
      <c r="H4" s="49"/>
      <c r="I4" s="55"/>
      <c r="J4" s="6"/>
      <c r="K4" s="8"/>
      <c r="L4" s="49"/>
      <c r="M4" s="45"/>
      <c r="N4" s="7"/>
      <c r="O4" s="4"/>
      <c r="P4" s="49"/>
      <c r="Q4" s="49"/>
      <c r="R4" s="72"/>
    </row>
    <row r="5" spans="3:18" ht="12.75">
      <c r="C5" s="53"/>
      <c r="D5" s="21"/>
      <c r="E5" s="11"/>
      <c r="F5" s="50"/>
      <c r="G5" s="16"/>
      <c r="H5" s="50"/>
      <c r="I5" s="56"/>
      <c r="J5" s="13"/>
      <c r="K5" s="15"/>
      <c r="L5" s="50"/>
      <c r="M5" s="36"/>
      <c r="N5" s="14"/>
      <c r="O5" s="10"/>
      <c r="P5" s="50"/>
      <c r="Q5" s="50"/>
      <c r="R5" s="73"/>
    </row>
    <row r="6" spans="2:18" ht="12.75">
      <c r="B6" s="1" t="s">
        <v>0</v>
      </c>
      <c r="C6" s="53"/>
      <c r="D6" s="21"/>
      <c r="E6" s="11"/>
      <c r="F6" s="50"/>
      <c r="G6" s="16"/>
      <c r="H6" s="50"/>
      <c r="I6" s="56"/>
      <c r="J6" s="13"/>
      <c r="K6" s="15"/>
      <c r="L6" s="50"/>
      <c r="M6" s="46"/>
      <c r="N6" s="14"/>
      <c r="O6" s="10"/>
      <c r="P6" s="50"/>
      <c r="Q6" s="50"/>
      <c r="R6" s="73"/>
    </row>
    <row r="7" spans="3:18" ht="6" customHeight="1">
      <c r="C7" s="53"/>
      <c r="D7" s="21"/>
      <c r="E7" s="11"/>
      <c r="F7" s="50"/>
      <c r="G7" s="16"/>
      <c r="H7" s="50"/>
      <c r="I7" s="56"/>
      <c r="J7" s="13"/>
      <c r="K7" s="15"/>
      <c r="L7" s="50"/>
      <c r="M7" s="36"/>
      <c r="N7" s="14"/>
      <c r="O7" s="10"/>
      <c r="P7" s="50"/>
      <c r="Q7" s="50"/>
      <c r="R7" s="73"/>
    </row>
    <row r="8" spans="3:18" s="17" customFormat="1" ht="13.5" thickBot="1">
      <c r="C8" s="54"/>
      <c r="D8" s="48"/>
      <c r="E8" s="40"/>
      <c r="F8" s="51"/>
      <c r="G8" s="44"/>
      <c r="H8" s="51"/>
      <c r="I8" s="57"/>
      <c r="J8" s="41"/>
      <c r="K8" s="43"/>
      <c r="L8" s="51"/>
      <c r="M8" s="47"/>
      <c r="N8" s="42"/>
      <c r="O8" s="39"/>
      <c r="P8" s="51"/>
      <c r="Q8" s="51"/>
      <c r="R8" s="74"/>
    </row>
    <row r="9" spans="2:18" s="59" customFormat="1" ht="12.75" thickBot="1">
      <c r="B9" s="68"/>
      <c r="C9" s="60" t="s">
        <v>6</v>
      </c>
      <c r="D9" s="60" t="s">
        <v>7</v>
      </c>
      <c r="E9" s="60" t="s">
        <v>8</v>
      </c>
      <c r="F9" s="60" t="s">
        <v>9</v>
      </c>
      <c r="G9" s="60" t="s">
        <v>10</v>
      </c>
      <c r="H9" s="60" t="s">
        <v>11</v>
      </c>
      <c r="I9" s="60" t="s">
        <v>12</v>
      </c>
      <c r="J9" s="60" t="s">
        <v>13</v>
      </c>
      <c r="K9" s="61" t="s">
        <v>14</v>
      </c>
      <c r="L9" s="69" t="s">
        <v>15</v>
      </c>
      <c r="M9" s="69" t="s">
        <v>16</v>
      </c>
      <c r="N9" s="61" t="s">
        <v>17</v>
      </c>
      <c r="O9" s="61" t="s">
        <v>18</v>
      </c>
      <c r="P9" s="61" t="s">
        <v>19</v>
      </c>
      <c r="Q9" s="69" t="s">
        <v>20</v>
      </c>
      <c r="R9" s="61" t="s">
        <v>21</v>
      </c>
    </row>
    <row r="10" spans="3:18" s="62" customFormat="1" ht="12" customHeight="1" thickBot="1">
      <c r="C10" s="65" t="s">
        <v>22</v>
      </c>
      <c r="D10" s="64" t="s">
        <v>28</v>
      </c>
      <c r="E10" s="65" t="s">
        <v>3</v>
      </c>
      <c r="F10" s="63" t="s">
        <v>1</v>
      </c>
      <c r="G10" s="63" t="s">
        <v>25</v>
      </c>
      <c r="H10" s="63" t="s">
        <v>4</v>
      </c>
      <c r="I10" s="63" t="s">
        <v>67</v>
      </c>
      <c r="J10" s="63" t="s">
        <v>23</v>
      </c>
      <c r="K10" s="64" t="s">
        <v>5</v>
      </c>
      <c r="L10" s="65" t="s">
        <v>27</v>
      </c>
      <c r="M10" s="70" t="s">
        <v>29</v>
      </c>
      <c r="N10" s="65" t="s">
        <v>26</v>
      </c>
      <c r="O10" s="65" t="s">
        <v>2</v>
      </c>
      <c r="P10" s="64" t="s">
        <v>68</v>
      </c>
      <c r="Q10" s="63" t="s">
        <v>22</v>
      </c>
      <c r="R10" s="65" t="s">
        <v>69</v>
      </c>
    </row>
    <row r="11" spans="2:19" ht="12.75">
      <c r="B11" s="28" t="s">
        <v>31</v>
      </c>
      <c r="C11" s="34">
        <v>18.75</v>
      </c>
      <c r="D11" s="34">
        <v>18.75</v>
      </c>
      <c r="E11" s="34">
        <v>18.75</v>
      </c>
      <c r="F11" s="34">
        <v>18.75</v>
      </c>
      <c r="G11" s="29">
        <v>18.75</v>
      </c>
      <c r="H11" s="34">
        <v>18.75</v>
      </c>
      <c r="I11" s="29">
        <v>18.75</v>
      </c>
      <c r="J11" s="34">
        <v>18.75</v>
      </c>
      <c r="K11" s="29">
        <v>18.75</v>
      </c>
      <c r="L11" s="34">
        <v>18.75</v>
      </c>
      <c r="M11" s="29">
        <v>18.75</v>
      </c>
      <c r="N11" s="34">
        <v>18.75</v>
      </c>
      <c r="O11" s="34">
        <v>18.75</v>
      </c>
      <c r="P11" s="34">
        <v>18.75</v>
      </c>
      <c r="Q11" s="29">
        <v>18.75</v>
      </c>
      <c r="R11" s="34">
        <v>18.75</v>
      </c>
      <c r="S11" s="30">
        <f>SUM(C11:R11)</f>
        <v>300</v>
      </c>
    </row>
    <row r="12" spans="2:19" ht="12.75">
      <c r="B12" s="31" t="s">
        <v>32</v>
      </c>
      <c r="C12" s="35">
        <v>10</v>
      </c>
      <c r="D12" s="35">
        <v>0</v>
      </c>
      <c r="E12" s="35">
        <v>10</v>
      </c>
      <c r="F12" s="35">
        <v>0</v>
      </c>
      <c r="G12" s="32">
        <v>0</v>
      </c>
      <c r="H12" s="35">
        <v>10</v>
      </c>
      <c r="I12" s="32">
        <v>0</v>
      </c>
      <c r="J12" s="35">
        <v>10</v>
      </c>
      <c r="K12" s="32">
        <v>10</v>
      </c>
      <c r="L12" s="35">
        <v>0</v>
      </c>
      <c r="M12" s="32">
        <v>10</v>
      </c>
      <c r="N12" s="35">
        <v>0</v>
      </c>
      <c r="O12" s="35">
        <v>10</v>
      </c>
      <c r="P12" s="35">
        <v>0</v>
      </c>
      <c r="Q12" s="32">
        <v>0</v>
      </c>
      <c r="R12" s="35">
        <v>10</v>
      </c>
      <c r="S12" s="33">
        <f aca="true" t="shared" si="0" ref="S12:S30">SUM(C12:R12)</f>
        <v>80</v>
      </c>
    </row>
    <row r="13" spans="2:19" ht="12.75">
      <c r="B13" s="20" t="s">
        <v>33</v>
      </c>
      <c r="C13" s="36">
        <v>0</v>
      </c>
      <c r="D13" s="36">
        <v>0</v>
      </c>
      <c r="E13" s="36">
        <v>10</v>
      </c>
      <c r="F13" s="36">
        <v>0</v>
      </c>
      <c r="G13" s="21">
        <v>0</v>
      </c>
      <c r="H13" s="36">
        <v>0</v>
      </c>
      <c r="I13" s="21">
        <v>10</v>
      </c>
      <c r="J13" s="36">
        <v>10</v>
      </c>
      <c r="K13" s="21">
        <v>10</v>
      </c>
      <c r="L13" s="36">
        <v>0</v>
      </c>
      <c r="M13" s="21">
        <v>10</v>
      </c>
      <c r="N13" s="36">
        <v>10</v>
      </c>
      <c r="O13" s="36">
        <v>10</v>
      </c>
      <c r="P13" s="36">
        <v>0</v>
      </c>
      <c r="Q13" s="21">
        <v>0</v>
      </c>
      <c r="R13" s="36">
        <v>10</v>
      </c>
      <c r="S13" s="12">
        <f t="shared" si="0"/>
        <v>80</v>
      </c>
    </row>
    <row r="14" spans="2:19" ht="12.75">
      <c r="B14" s="31" t="s">
        <v>34</v>
      </c>
      <c r="C14" s="35">
        <v>10</v>
      </c>
      <c r="D14" s="35">
        <v>10</v>
      </c>
      <c r="E14" s="35">
        <v>0</v>
      </c>
      <c r="F14" s="35">
        <v>0</v>
      </c>
      <c r="G14" s="32">
        <v>0</v>
      </c>
      <c r="H14" s="35">
        <v>0</v>
      </c>
      <c r="I14" s="32">
        <v>10</v>
      </c>
      <c r="J14" s="35">
        <v>10</v>
      </c>
      <c r="K14" s="32">
        <v>0</v>
      </c>
      <c r="L14" s="35">
        <v>10</v>
      </c>
      <c r="M14" s="32">
        <v>10</v>
      </c>
      <c r="N14" s="35">
        <v>10</v>
      </c>
      <c r="O14" s="35">
        <v>0</v>
      </c>
      <c r="P14" s="35">
        <v>0</v>
      </c>
      <c r="Q14" s="32">
        <v>10</v>
      </c>
      <c r="R14" s="35">
        <v>0</v>
      </c>
      <c r="S14" s="33">
        <f t="shared" si="0"/>
        <v>80</v>
      </c>
    </row>
    <row r="15" spans="2:19" ht="12.75">
      <c r="B15" s="20" t="s">
        <v>47</v>
      </c>
      <c r="C15" s="66">
        <v>10</v>
      </c>
      <c r="D15" s="66">
        <v>0</v>
      </c>
      <c r="E15" s="66">
        <v>10</v>
      </c>
      <c r="F15" s="66">
        <v>10</v>
      </c>
      <c r="G15" s="67">
        <v>0</v>
      </c>
      <c r="H15" s="66">
        <v>0</v>
      </c>
      <c r="I15" s="67">
        <v>0</v>
      </c>
      <c r="J15" s="66">
        <v>10</v>
      </c>
      <c r="K15" s="67">
        <v>0</v>
      </c>
      <c r="L15" s="66">
        <v>0</v>
      </c>
      <c r="M15" s="67">
        <v>0</v>
      </c>
      <c r="N15" s="66">
        <v>0</v>
      </c>
      <c r="O15" s="66">
        <v>10</v>
      </c>
      <c r="P15" s="66">
        <v>10</v>
      </c>
      <c r="Q15" s="67">
        <v>0</v>
      </c>
      <c r="R15" s="66">
        <v>0</v>
      </c>
      <c r="S15" s="12">
        <f t="shared" si="0"/>
        <v>60</v>
      </c>
    </row>
    <row r="16" spans="2:19" ht="12.75">
      <c r="B16" s="31" t="s">
        <v>35</v>
      </c>
      <c r="C16" s="35">
        <v>0</v>
      </c>
      <c r="D16" s="35">
        <v>0</v>
      </c>
      <c r="E16" s="35">
        <v>0</v>
      </c>
      <c r="F16" s="35">
        <v>10</v>
      </c>
      <c r="G16" s="32">
        <v>0</v>
      </c>
      <c r="H16" s="35">
        <v>10</v>
      </c>
      <c r="I16" s="32">
        <v>10</v>
      </c>
      <c r="J16" s="35"/>
      <c r="K16" s="32"/>
      <c r="L16" s="35">
        <v>10</v>
      </c>
      <c r="M16" s="32">
        <v>0</v>
      </c>
      <c r="N16" s="35">
        <v>0</v>
      </c>
      <c r="O16" s="35">
        <v>10</v>
      </c>
      <c r="P16" s="35">
        <v>10</v>
      </c>
      <c r="Q16" s="32">
        <v>10</v>
      </c>
      <c r="R16" s="35">
        <v>10</v>
      </c>
      <c r="S16" s="33">
        <f t="shared" si="0"/>
        <v>80</v>
      </c>
    </row>
    <row r="17" spans="2:19" ht="12.75">
      <c r="B17" s="20" t="s">
        <v>36</v>
      </c>
      <c r="C17" s="36">
        <v>0</v>
      </c>
      <c r="D17" s="36">
        <v>10</v>
      </c>
      <c r="E17" s="36">
        <v>0</v>
      </c>
      <c r="F17" s="36">
        <v>0</v>
      </c>
      <c r="G17" s="21">
        <v>10</v>
      </c>
      <c r="H17" s="36">
        <v>10</v>
      </c>
      <c r="I17" s="21">
        <v>0</v>
      </c>
      <c r="J17" s="36">
        <v>10</v>
      </c>
      <c r="K17" s="21">
        <v>10</v>
      </c>
      <c r="L17" s="36">
        <v>0</v>
      </c>
      <c r="M17" s="21">
        <v>10</v>
      </c>
      <c r="N17" s="36">
        <v>10</v>
      </c>
      <c r="O17" s="36">
        <v>0</v>
      </c>
      <c r="P17" s="36">
        <v>0</v>
      </c>
      <c r="Q17" s="21">
        <v>10</v>
      </c>
      <c r="R17" s="36">
        <v>0</v>
      </c>
      <c r="S17" s="12">
        <f t="shared" si="0"/>
        <v>80</v>
      </c>
    </row>
    <row r="18" spans="2:19" ht="12.75">
      <c r="B18" s="31" t="s">
        <v>37</v>
      </c>
      <c r="C18" s="35">
        <v>0</v>
      </c>
      <c r="D18" s="35">
        <v>10</v>
      </c>
      <c r="E18" s="35">
        <v>10</v>
      </c>
      <c r="F18" s="35">
        <v>0</v>
      </c>
      <c r="G18" s="32">
        <v>0</v>
      </c>
      <c r="H18" s="35">
        <v>0</v>
      </c>
      <c r="I18" s="32">
        <v>0</v>
      </c>
      <c r="J18" s="35">
        <v>0</v>
      </c>
      <c r="K18" s="32">
        <v>10</v>
      </c>
      <c r="L18" s="35">
        <v>10</v>
      </c>
      <c r="M18" s="32">
        <v>10</v>
      </c>
      <c r="N18" s="35">
        <v>10</v>
      </c>
      <c r="O18" s="35">
        <v>0</v>
      </c>
      <c r="P18" s="35">
        <v>0</v>
      </c>
      <c r="Q18" s="32">
        <v>10</v>
      </c>
      <c r="R18" s="35">
        <v>10</v>
      </c>
      <c r="S18" s="33">
        <f t="shared" si="0"/>
        <v>80</v>
      </c>
    </row>
    <row r="19" spans="1:19" ht="12.75">
      <c r="A19" s="1" t="s">
        <v>0</v>
      </c>
      <c r="B19" s="20" t="s">
        <v>47</v>
      </c>
      <c r="C19" s="66">
        <v>0</v>
      </c>
      <c r="D19" s="66">
        <v>0</v>
      </c>
      <c r="E19" s="66">
        <v>0</v>
      </c>
      <c r="F19" s="66">
        <v>10</v>
      </c>
      <c r="G19" s="67">
        <v>10</v>
      </c>
      <c r="H19" s="66">
        <v>0</v>
      </c>
      <c r="I19" s="67">
        <v>10</v>
      </c>
      <c r="J19" s="66">
        <v>10</v>
      </c>
      <c r="K19" s="67">
        <v>0</v>
      </c>
      <c r="L19" s="66">
        <v>0</v>
      </c>
      <c r="M19" s="67">
        <v>0</v>
      </c>
      <c r="N19" s="66">
        <v>0</v>
      </c>
      <c r="O19" s="66">
        <v>10</v>
      </c>
      <c r="P19" s="66">
        <v>10</v>
      </c>
      <c r="Q19" s="67">
        <v>0</v>
      </c>
      <c r="R19" s="66">
        <v>0</v>
      </c>
      <c r="S19" s="12">
        <f t="shared" si="0"/>
        <v>60</v>
      </c>
    </row>
    <row r="20" spans="2:19" ht="12.75">
      <c r="B20" s="31" t="s">
        <v>38</v>
      </c>
      <c r="C20" s="35">
        <v>0</v>
      </c>
      <c r="D20" s="35">
        <v>0</v>
      </c>
      <c r="E20" s="35">
        <v>10</v>
      </c>
      <c r="F20" s="35">
        <v>0</v>
      </c>
      <c r="G20" s="32">
        <v>0</v>
      </c>
      <c r="H20" s="35">
        <v>10</v>
      </c>
      <c r="I20" s="32">
        <v>10</v>
      </c>
      <c r="J20" s="35">
        <v>10</v>
      </c>
      <c r="K20" s="32">
        <v>0</v>
      </c>
      <c r="L20" s="35">
        <v>0</v>
      </c>
      <c r="M20" s="32">
        <v>10</v>
      </c>
      <c r="N20" s="35">
        <v>0</v>
      </c>
      <c r="O20" s="35">
        <v>10</v>
      </c>
      <c r="P20" s="35">
        <v>0</v>
      </c>
      <c r="Q20" s="32">
        <v>10</v>
      </c>
      <c r="R20" s="35">
        <v>10</v>
      </c>
      <c r="S20" s="33">
        <f t="shared" si="0"/>
        <v>80</v>
      </c>
    </row>
    <row r="21" spans="2:19" ht="12.75">
      <c r="B21" s="20" t="s">
        <v>39</v>
      </c>
      <c r="C21" s="36">
        <v>10</v>
      </c>
      <c r="D21" s="36">
        <v>10</v>
      </c>
      <c r="E21" s="36">
        <v>10</v>
      </c>
      <c r="F21" s="36">
        <v>0</v>
      </c>
      <c r="G21" s="21">
        <v>0</v>
      </c>
      <c r="H21" s="36">
        <v>10</v>
      </c>
      <c r="I21" s="21">
        <v>10</v>
      </c>
      <c r="J21" s="36">
        <v>10</v>
      </c>
      <c r="K21" s="21">
        <v>0</v>
      </c>
      <c r="L21" s="36">
        <v>0</v>
      </c>
      <c r="M21" s="21">
        <v>0</v>
      </c>
      <c r="N21" s="36">
        <v>10</v>
      </c>
      <c r="O21" s="36">
        <v>10</v>
      </c>
      <c r="P21" s="36">
        <v>0</v>
      </c>
      <c r="Q21" s="21">
        <v>0</v>
      </c>
      <c r="R21" s="36">
        <v>0</v>
      </c>
      <c r="S21" s="12">
        <f t="shared" si="0"/>
        <v>80</v>
      </c>
    </row>
    <row r="22" spans="2:19" ht="12.75">
      <c r="B22" s="31" t="s">
        <v>40</v>
      </c>
      <c r="C22" s="35">
        <v>10</v>
      </c>
      <c r="D22" s="35">
        <v>0</v>
      </c>
      <c r="E22" s="35">
        <v>10</v>
      </c>
      <c r="F22" s="35">
        <v>0</v>
      </c>
      <c r="G22" s="32">
        <v>0</v>
      </c>
      <c r="H22" s="35">
        <v>0</v>
      </c>
      <c r="I22" s="32">
        <v>0</v>
      </c>
      <c r="J22" s="35">
        <v>10</v>
      </c>
      <c r="K22" s="32">
        <v>0</v>
      </c>
      <c r="L22" s="35">
        <v>0</v>
      </c>
      <c r="M22" s="32">
        <v>10</v>
      </c>
      <c r="N22" s="35">
        <v>0</v>
      </c>
      <c r="O22" s="35">
        <v>10</v>
      </c>
      <c r="P22" s="35">
        <v>10</v>
      </c>
      <c r="Q22" s="32">
        <v>10</v>
      </c>
      <c r="R22" s="35">
        <v>10</v>
      </c>
      <c r="S22" s="33">
        <f t="shared" si="0"/>
        <v>80</v>
      </c>
    </row>
    <row r="23" spans="2:19" ht="12.75">
      <c r="B23" s="20" t="s">
        <v>47</v>
      </c>
      <c r="C23" s="66">
        <v>0</v>
      </c>
      <c r="D23" s="66">
        <v>0</v>
      </c>
      <c r="E23" s="66">
        <v>0</v>
      </c>
      <c r="F23" s="66">
        <v>10</v>
      </c>
      <c r="G23" s="67">
        <v>10</v>
      </c>
      <c r="H23" s="66">
        <v>10</v>
      </c>
      <c r="I23" s="67">
        <v>10</v>
      </c>
      <c r="J23" s="66">
        <v>0</v>
      </c>
      <c r="K23" s="67">
        <v>0</v>
      </c>
      <c r="L23" s="66">
        <v>0</v>
      </c>
      <c r="M23" s="67">
        <v>0</v>
      </c>
      <c r="N23" s="66">
        <v>0</v>
      </c>
      <c r="O23" s="66">
        <v>10</v>
      </c>
      <c r="P23" s="66">
        <v>10</v>
      </c>
      <c r="Q23" s="67">
        <v>0</v>
      </c>
      <c r="R23" s="66">
        <v>0</v>
      </c>
      <c r="S23" s="12">
        <f t="shared" si="0"/>
        <v>60</v>
      </c>
    </row>
    <row r="24" spans="2:19" ht="12.75">
      <c r="B24" s="31" t="s">
        <v>41</v>
      </c>
      <c r="C24" s="35">
        <v>10</v>
      </c>
      <c r="D24" s="35">
        <v>0</v>
      </c>
      <c r="E24" s="35">
        <v>0</v>
      </c>
      <c r="F24" s="35">
        <v>10</v>
      </c>
      <c r="G24" s="32">
        <v>0</v>
      </c>
      <c r="H24" s="35">
        <v>10</v>
      </c>
      <c r="I24" s="32">
        <v>10</v>
      </c>
      <c r="J24" s="35">
        <v>0</v>
      </c>
      <c r="K24" s="32">
        <v>0</v>
      </c>
      <c r="L24" s="35">
        <v>10</v>
      </c>
      <c r="M24" s="32">
        <v>0</v>
      </c>
      <c r="N24" s="35">
        <v>10</v>
      </c>
      <c r="O24" s="35">
        <v>10</v>
      </c>
      <c r="P24" s="35">
        <v>0</v>
      </c>
      <c r="Q24" s="32">
        <v>10</v>
      </c>
      <c r="R24" s="35">
        <v>0</v>
      </c>
      <c r="S24" s="33">
        <f t="shared" si="0"/>
        <v>80</v>
      </c>
    </row>
    <row r="25" spans="2:19" ht="12.75">
      <c r="B25" s="20" t="s">
        <v>42</v>
      </c>
      <c r="C25" s="36">
        <v>0</v>
      </c>
      <c r="D25" s="36">
        <v>10</v>
      </c>
      <c r="E25" s="36">
        <v>10</v>
      </c>
      <c r="F25" s="36">
        <v>10</v>
      </c>
      <c r="G25" s="21">
        <v>0</v>
      </c>
      <c r="H25" s="36">
        <v>0</v>
      </c>
      <c r="I25" s="21">
        <v>10</v>
      </c>
      <c r="J25" s="36">
        <v>0</v>
      </c>
      <c r="K25" s="21">
        <v>10</v>
      </c>
      <c r="L25" s="36">
        <v>0</v>
      </c>
      <c r="M25" s="21">
        <v>0</v>
      </c>
      <c r="N25" s="36">
        <v>10</v>
      </c>
      <c r="O25" s="36">
        <v>0</v>
      </c>
      <c r="P25" s="36">
        <v>10</v>
      </c>
      <c r="Q25" s="21">
        <v>0</v>
      </c>
      <c r="R25" s="36">
        <v>10</v>
      </c>
      <c r="S25" s="12">
        <f t="shared" si="0"/>
        <v>80</v>
      </c>
    </row>
    <row r="26" spans="2:19" ht="12.75">
      <c r="B26" s="31" t="s">
        <v>43</v>
      </c>
      <c r="C26" s="35">
        <v>0</v>
      </c>
      <c r="D26" s="35">
        <v>10</v>
      </c>
      <c r="E26" s="35">
        <v>0</v>
      </c>
      <c r="F26" s="35">
        <v>0</v>
      </c>
      <c r="G26" s="32">
        <v>0</v>
      </c>
      <c r="H26" s="35">
        <v>10</v>
      </c>
      <c r="I26" s="32">
        <v>0</v>
      </c>
      <c r="J26" s="35">
        <v>10</v>
      </c>
      <c r="K26" s="32">
        <v>10</v>
      </c>
      <c r="L26" s="35">
        <v>0</v>
      </c>
      <c r="M26" s="32">
        <v>10</v>
      </c>
      <c r="N26" s="35">
        <v>0</v>
      </c>
      <c r="O26" s="35">
        <v>10</v>
      </c>
      <c r="P26" s="35">
        <v>0</v>
      </c>
      <c r="Q26" s="32">
        <v>10</v>
      </c>
      <c r="R26" s="35">
        <v>10</v>
      </c>
      <c r="S26" s="33">
        <f t="shared" si="0"/>
        <v>80</v>
      </c>
    </row>
    <row r="27" spans="2:19" ht="12.75">
      <c r="B27" s="20" t="s">
        <v>44</v>
      </c>
      <c r="C27" s="36">
        <v>10</v>
      </c>
      <c r="D27" s="36">
        <v>0</v>
      </c>
      <c r="E27" s="36">
        <v>10</v>
      </c>
      <c r="F27" s="36">
        <v>10</v>
      </c>
      <c r="G27" s="21">
        <v>0</v>
      </c>
      <c r="H27" s="36">
        <v>10</v>
      </c>
      <c r="I27" s="21">
        <v>0</v>
      </c>
      <c r="J27" s="36">
        <v>0</v>
      </c>
      <c r="K27" s="21">
        <v>0</v>
      </c>
      <c r="L27" s="36">
        <v>10</v>
      </c>
      <c r="M27" s="21">
        <v>10</v>
      </c>
      <c r="N27" s="36">
        <v>0</v>
      </c>
      <c r="O27" s="36">
        <v>10</v>
      </c>
      <c r="P27" s="36">
        <v>0</v>
      </c>
      <c r="Q27" s="21">
        <v>0</v>
      </c>
      <c r="R27" s="36">
        <v>10</v>
      </c>
      <c r="S27" s="12">
        <f t="shared" si="0"/>
        <v>80</v>
      </c>
    </row>
    <row r="28" spans="2:19" ht="12.75">
      <c r="B28" s="31" t="s">
        <v>45</v>
      </c>
      <c r="C28" s="35">
        <v>10</v>
      </c>
      <c r="D28" s="35">
        <v>0</v>
      </c>
      <c r="E28" s="35">
        <v>0</v>
      </c>
      <c r="F28" s="35">
        <v>0</v>
      </c>
      <c r="G28" s="32">
        <v>0</v>
      </c>
      <c r="H28" s="35">
        <v>0</v>
      </c>
      <c r="I28" s="32">
        <v>0</v>
      </c>
      <c r="J28" s="35">
        <v>10</v>
      </c>
      <c r="K28" s="32">
        <v>10</v>
      </c>
      <c r="L28" s="35">
        <v>10</v>
      </c>
      <c r="M28" s="32">
        <v>10</v>
      </c>
      <c r="N28" s="35">
        <v>10</v>
      </c>
      <c r="O28" s="35">
        <v>10</v>
      </c>
      <c r="P28" s="35">
        <v>0</v>
      </c>
      <c r="Q28" s="32">
        <v>0</v>
      </c>
      <c r="R28" s="35">
        <v>10</v>
      </c>
      <c r="S28" s="33">
        <f t="shared" si="0"/>
        <v>80</v>
      </c>
    </row>
    <row r="29" spans="2:19" ht="13.5" thickBot="1">
      <c r="B29" s="22" t="s">
        <v>46</v>
      </c>
      <c r="C29" s="37">
        <v>0</v>
      </c>
      <c r="D29" s="37">
        <v>0</v>
      </c>
      <c r="E29" s="37">
        <v>10</v>
      </c>
      <c r="F29" s="37">
        <v>10</v>
      </c>
      <c r="G29" s="23">
        <v>0</v>
      </c>
      <c r="H29" s="37">
        <v>10</v>
      </c>
      <c r="I29" s="23">
        <v>10</v>
      </c>
      <c r="J29" s="37">
        <v>0</v>
      </c>
      <c r="K29" s="23">
        <v>0</v>
      </c>
      <c r="L29" s="37">
        <v>0</v>
      </c>
      <c r="M29" s="23">
        <v>10</v>
      </c>
      <c r="N29" s="37">
        <v>10</v>
      </c>
      <c r="O29" s="37">
        <v>10</v>
      </c>
      <c r="P29" s="37">
        <v>0</v>
      </c>
      <c r="Q29" s="23">
        <v>0</v>
      </c>
      <c r="R29" s="37">
        <v>10</v>
      </c>
      <c r="S29" s="24">
        <f t="shared" si="0"/>
        <v>80</v>
      </c>
    </row>
    <row r="30" spans="2:19" ht="13.5" thickBot="1">
      <c r="B30" s="25" t="s">
        <v>48</v>
      </c>
      <c r="C30" s="38">
        <f aca="true" t="shared" si="1" ref="C30:R30">SUM(C11:C29)</f>
        <v>98.75</v>
      </c>
      <c r="D30" s="38">
        <f t="shared" si="1"/>
        <v>78.75</v>
      </c>
      <c r="E30" s="38">
        <f t="shared" si="1"/>
        <v>118.75</v>
      </c>
      <c r="F30" s="38">
        <f t="shared" si="1"/>
        <v>98.75</v>
      </c>
      <c r="G30" s="26">
        <f t="shared" si="1"/>
        <v>48.75</v>
      </c>
      <c r="H30" s="38">
        <f t="shared" si="1"/>
        <v>118.75</v>
      </c>
      <c r="I30" s="26">
        <f t="shared" si="1"/>
        <v>118.75</v>
      </c>
      <c r="J30" s="38">
        <f t="shared" si="1"/>
        <v>128.75</v>
      </c>
      <c r="K30" s="26">
        <f t="shared" si="1"/>
        <v>88.75</v>
      </c>
      <c r="L30" s="38">
        <f t="shared" si="1"/>
        <v>78.75</v>
      </c>
      <c r="M30" s="26">
        <f t="shared" si="1"/>
        <v>128.75</v>
      </c>
      <c r="N30" s="38">
        <f>SUM(N11:N29)</f>
        <v>108.75</v>
      </c>
      <c r="O30" s="38">
        <f t="shared" si="1"/>
        <v>158.75</v>
      </c>
      <c r="P30" s="38">
        <f t="shared" si="1"/>
        <v>78.75</v>
      </c>
      <c r="Q30" s="26">
        <f t="shared" si="1"/>
        <v>98.75</v>
      </c>
      <c r="R30" s="38">
        <f t="shared" si="1"/>
        <v>128.75</v>
      </c>
      <c r="S30" s="27">
        <f t="shared" si="0"/>
        <v>1680</v>
      </c>
    </row>
    <row r="31" spans="2:18" ht="5.25" customHeight="1" thickBot="1">
      <c r="B31" s="18"/>
      <c r="C31" s="36"/>
      <c r="D31" s="36"/>
      <c r="E31" s="36"/>
      <c r="F31" s="36"/>
      <c r="H31" s="36"/>
      <c r="J31" s="36"/>
      <c r="L31" s="36"/>
      <c r="N31" s="36"/>
      <c r="O31" s="36"/>
      <c r="P31" s="36"/>
      <c r="R31" s="36"/>
    </row>
    <row r="32" spans="2:19" ht="12.75">
      <c r="B32" s="28" t="s">
        <v>49</v>
      </c>
      <c r="C32" s="34"/>
      <c r="D32" s="34"/>
      <c r="E32" s="34"/>
      <c r="F32" s="34"/>
      <c r="G32" s="29"/>
      <c r="H32" s="34"/>
      <c r="I32" s="29"/>
      <c r="J32" s="34"/>
      <c r="K32" s="29"/>
      <c r="L32" s="34"/>
      <c r="M32" s="29"/>
      <c r="N32" s="34"/>
      <c r="O32" s="34"/>
      <c r="P32" s="34"/>
      <c r="Q32" s="29"/>
      <c r="R32" s="34"/>
      <c r="S32" s="30">
        <f aca="true" t="shared" si="2" ref="S32:S47">SUM(C32:R32)</f>
        <v>0</v>
      </c>
    </row>
    <row r="33" spans="2:19" ht="12.75">
      <c r="B33" s="20" t="s">
        <v>50</v>
      </c>
      <c r="C33" s="36"/>
      <c r="D33" s="36"/>
      <c r="E33" s="36"/>
      <c r="F33" s="36"/>
      <c r="G33" s="21"/>
      <c r="H33" s="36"/>
      <c r="I33" s="21"/>
      <c r="J33" s="36"/>
      <c r="K33" s="21"/>
      <c r="L33" s="36"/>
      <c r="M33" s="21"/>
      <c r="N33" s="36"/>
      <c r="O33" s="36"/>
      <c r="P33" s="36"/>
      <c r="Q33" s="21"/>
      <c r="R33" s="36"/>
      <c r="S33" s="12">
        <f t="shared" si="2"/>
        <v>0</v>
      </c>
    </row>
    <row r="34" spans="2:19" ht="12.75">
      <c r="B34" s="31" t="s">
        <v>51</v>
      </c>
      <c r="C34" s="35"/>
      <c r="D34" s="35"/>
      <c r="E34" s="35"/>
      <c r="F34" s="35"/>
      <c r="G34" s="32"/>
      <c r="H34" s="35"/>
      <c r="I34" s="32"/>
      <c r="J34" s="35"/>
      <c r="K34" s="32"/>
      <c r="L34" s="35"/>
      <c r="M34" s="32"/>
      <c r="N34" s="35"/>
      <c r="O34" s="35"/>
      <c r="P34" s="35"/>
      <c r="Q34" s="32"/>
      <c r="R34" s="35"/>
      <c r="S34" s="33">
        <f t="shared" si="2"/>
        <v>0</v>
      </c>
    </row>
    <row r="35" spans="2:19" ht="12.75">
      <c r="B35" s="31" t="s">
        <v>52</v>
      </c>
      <c r="C35" s="35"/>
      <c r="D35" s="35"/>
      <c r="E35" s="35"/>
      <c r="F35" s="35"/>
      <c r="G35" s="32"/>
      <c r="H35" s="35"/>
      <c r="I35" s="32"/>
      <c r="J35" s="35"/>
      <c r="K35" s="32"/>
      <c r="L35" s="35"/>
      <c r="M35" s="32"/>
      <c r="N35" s="35"/>
      <c r="O35" s="35"/>
      <c r="P35" s="35"/>
      <c r="Q35" s="32"/>
      <c r="R35" s="35"/>
      <c r="S35" s="33">
        <f t="shared" si="2"/>
        <v>0</v>
      </c>
    </row>
    <row r="36" spans="2:19" ht="12.75">
      <c r="B36" s="20" t="s">
        <v>53</v>
      </c>
      <c r="C36" s="36"/>
      <c r="D36" s="36"/>
      <c r="E36" s="36"/>
      <c r="F36" s="36"/>
      <c r="G36" s="21"/>
      <c r="H36" s="36"/>
      <c r="I36" s="21"/>
      <c r="J36" s="36"/>
      <c r="K36" s="21"/>
      <c r="L36" s="36"/>
      <c r="M36" s="21"/>
      <c r="N36" s="36"/>
      <c r="O36" s="36"/>
      <c r="P36" s="36"/>
      <c r="Q36" s="21"/>
      <c r="R36" s="36"/>
      <c r="S36" s="12">
        <f t="shared" si="2"/>
        <v>0</v>
      </c>
    </row>
    <row r="37" spans="2:19" ht="12.75">
      <c r="B37" s="31" t="s">
        <v>54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71"/>
      <c r="N37" s="35"/>
      <c r="O37" s="35"/>
      <c r="P37" s="35"/>
      <c r="Q37" s="35"/>
      <c r="R37" s="35"/>
      <c r="S37" s="33">
        <f t="shared" si="2"/>
        <v>0</v>
      </c>
    </row>
    <row r="38" spans="2:19" ht="12.75">
      <c r="B38" s="31" t="s">
        <v>55</v>
      </c>
      <c r="C38" s="35"/>
      <c r="D38" s="35"/>
      <c r="E38" s="35"/>
      <c r="F38" s="35"/>
      <c r="G38" s="35"/>
      <c r="H38" s="35"/>
      <c r="I38" s="35"/>
      <c r="J38" s="35">
        <v>100</v>
      </c>
      <c r="K38" s="35"/>
      <c r="L38" s="35"/>
      <c r="M38" s="71"/>
      <c r="N38" s="35"/>
      <c r="O38" s="35"/>
      <c r="P38" s="35"/>
      <c r="Q38" s="35"/>
      <c r="R38" s="35"/>
      <c r="S38" s="33">
        <f t="shared" si="2"/>
        <v>100</v>
      </c>
    </row>
    <row r="39" spans="2:19" ht="12.75">
      <c r="B39" s="20" t="s">
        <v>56</v>
      </c>
      <c r="C39" s="35"/>
      <c r="D39" s="35">
        <v>78.75</v>
      </c>
      <c r="E39" s="35"/>
      <c r="F39" s="35"/>
      <c r="G39" s="35">
        <v>48.75</v>
      </c>
      <c r="H39" s="35">
        <v>118.75</v>
      </c>
      <c r="I39" s="35"/>
      <c r="J39" s="35"/>
      <c r="K39" s="35"/>
      <c r="L39" s="35"/>
      <c r="M39" s="71"/>
      <c r="N39" s="35"/>
      <c r="O39" s="35"/>
      <c r="P39" s="35"/>
      <c r="Q39" s="35"/>
      <c r="R39" s="35"/>
      <c r="S39" s="12">
        <f t="shared" si="2"/>
        <v>246.25</v>
      </c>
    </row>
    <row r="40" spans="2:19" ht="12.75">
      <c r="B40" s="31" t="s">
        <v>57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71"/>
      <c r="N40" s="35"/>
      <c r="O40" s="35"/>
      <c r="P40" s="35"/>
      <c r="Q40" s="35"/>
      <c r="R40" s="35"/>
      <c r="S40" s="33">
        <f t="shared" si="2"/>
        <v>0</v>
      </c>
    </row>
    <row r="41" spans="2:19" ht="12.75">
      <c r="B41" s="31" t="s">
        <v>58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71"/>
      <c r="N41" s="35"/>
      <c r="O41" s="35"/>
      <c r="P41" s="35"/>
      <c r="Q41" s="35"/>
      <c r="R41" s="35"/>
      <c r="S41" s="33">
        <f t="shared" si="2"/>
        <v>0</v>
      </c>
    </row>
    <row r="42" spans="2:19" ht="12.75">
      <c r="B42" s="20" t="s">
        <v>59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71"/>
      <c r="N42" s="35"/>
      <c r="O42" s="35"/>
      <c r="P42" s="35"/>
      <c r="Q42" s="35"/>
      <c r="R42" s="35"/>
      <c r="S42" s="12">
        <f t="shared" si="2"/>
        <v>0</v>
      </c>
    </row>
    <row r="43" spans="2:19" ht="12.75">
      <c r="B43" s="31" t="s">
        <v>60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71"/>
      <c r="N43" s="35"/>
      <c r="O43" s="35"/>
      <c r="P43" s="35"/>
      <c r="Q43" s="35"/>
      <c r="R43" s="35"/>
      <c r="S43" s="33">
        <f t="shared" si="2"/>
        <v>0</v>
      </c>
    </row>
    <row r="44" spans="2:19" ht="12.75">
      <c r="B44" s="20" t="s">
        <v>61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71"/>
      <c r="N44" s="35"/>
      <c r="O44" s="35"/>
      <c r="P44" s="35"/>
      <c r="Q44" s="35"/>
      <c r="R44" s="35"/>
      <c r="S44" s="12">
        <f t="shared" si="2"/>
        <v>0</v>
      </c>
    </row>
    <row r="45" spans="2:19" ht="12.75">
      <c r="B45" s="31" t="s">
        <v>62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71"/>
      <c r="N45" s="35"/>
      <c r="O45" s="35"/>
      <c r="P45" s="35"/>
      <c r="Q45" s="35"/>
      <c r="R45" s="35"/>
      <c r="S45" s="33">
        <f t="shared" si="2"/>
        <v>0</v>
      </c>
    </row>
    <row r="46" spans="2:19" ht="13.5" thickBot="1">
      <c r="B46" s="22" t="s">
        <v>63</v>
      </c>
      <c r="C46" s="35">
        <v>98.75</v>
      </c>
      <c r="D46" s="35"/>
      <c r="E46" s="35"/>
      <c r="F46" s="35"/>
      <c r="G46" s="35"/>
      <c r="H46" s="35"/>
      <c r="I46" s="35"/>
      <c r="J46" s="35">
        <v>28.75</v>
      </c>
      <c r="K46" s="35"/>
      <c r="L46" s="35">
        <v>78.75</v>
      </c>
      <c r="M46" s="71"/>
      <c r="N46" s="35">
        <v>100</v>
      </c>
      <c r="O46" s="35"/>
      <c r="P46" s="35"/>
      <c r="Q46" s="35">
        <v>98.75</v>
      </c>
      <c r="R46" s="35">
        <v>128.75</v>
      </c>
      <c r="S46" s="24">
        <f t="shared" si="2"/>
        <v>533.75</v>
      </c>
    </row>
    <row r="47" spans="2:19" ht="13.5" thickBot="1">
      <c r="B47" s="25" t="s">
        <v>64</v>
      </c>
      <c r="C47" s="38">
        <f aca="true" t="shared" si="3" ref="C47:R47">SUM(C32:C46)</f>
        <v>98.75</v>
      </c>
      <c r="D47" s="38">
        <f t="shared" si="3"/>
        <v>78.75</v>
      </c>
      <c r="E47" s="38">
        <f t="shared" si="3"/>
        <v>0</v>
      </c>
      <c r="F47" s="38">
        <f t="shared" si="3"/>
        <v>0</v>
      </c>
      <c r="G47" s="38">
        <f t="shared" si="3"/>
        <v>48.75</v>
      </c>
      <c r="H47" s="38">
        <f t="shared" si="3"/>
        <v>118.75</v>
      </c>
      <c r="I47" s="38">
        <f t="shared" si="3"/>
        <v>0</v>
      </c>
      <c r="J47" s="38">
        <f t="shared" si="3"/>
        <v>128.75</v>
      </c>
      <c r="K47" s="38">
        <f t="shared" si="3"/>
        <v>0</v>
      </c>
      <c r="L47" s="38">
        <f t="shared" si="3"/>
        <v>78.75</v>
      </c>
      <c r="M47" s="38">
        <f t="shared" si="3"/>
        <v>0</v>
      </c>
      <c r="N47" s="38">
        <f t="shared" si="3"/>
        <v>100</v>
      </c>
      <c r="O47" s="38">
        <f t="shared" si="3"/>
        <v>0</v>
      </c>
      <c r="P47" s="38">
        <f t="shared" si="3"/>
        <v>0</v>
      </c>
      <c r="Q47" s="38">
        <f t="shared" si="3"/>
        <v>98.75</v>
      </c>
      <c r="R47" s="38">
        <f t="shared" si="3"/>
        <v>128.75</v>
      </c>
      <c r="S47" s="27">
        <f t="shared" si="2"/>
        <v>880</v>
      </c>
    </row>
    <row r="48" spans="3:18" ht="4.5" customHeight="1" thickBot="1">
      <c r="C48" s="36"/>
      <c r="D48" s="36"/>
      <c r="E48" s="36"/>
      <c r="F48" s="36"/>
      <c r="H48" s="36"/>
      <c r="J48" s="36"/>
      <c r="L48" s="36"/>
      <c r="N48" s="36"/>
      <c r="O48" s="36"/>
      <c r="P48" s="36"/>
      <c r="R48" s="36"/>
    </row>
    <row r="49" spans="2:19" s="58" customFormat="1" ht="12.75">
      <c r="B49" s="102" t="s">
        <v>70</v>
      </c>
      <c r="C49" s="79">
        <f aca="true" t="shared" si="4" ref="C49:R49">+C30-C47</f>
        <v>0</v>
      </c>
      <c r="D49" s="79">
        <f>+D30-D47</f>
        <v>0</v>
      </c>
      <c r="E49" s="79">
        <f>+E30-E47</f>
        <v>118.75</v>
      </c>
      <c r="F49" s="79">
        <f t="shared" si="4"/>
        <v>98.75</v>
      </c>
      <c r="G49" s="82">
        <f t="shared" si="4"/>
        <v>0</v>
      </c>
      <c r="H49" s="79">
        <f t="shared" si="4"/>
        <v>0</v>
      </c>
      <c r="I49" s="82">
        <f t="shared" si="4"/>
        <v>118.75</v>
      </c>
      <c r="J49" s="79">
        <f t="shared" si="4"/>
        <v>0</v>
      </c>
      <c r="K49" s="82">
        <f t="shared" si="4"/>
        <v>88.75</v>
      </c>
      <c r="L49" s="79">
        <f t="shared" si="4"/>
        <v>0</v>
      </c>
      <c r="M49" s="82">
        <f t="shared" si="4"/>
        <v>128.75</v>
      </c>
      <c r="N49" s="79">
        <f>+N30-N47</f>
        <v>8.75</v>
      </c>
      <c r="O49" s="79">
        <f t="shared" si="4"/>
        <v>158.75</v>
      </c>
      <c r="P49" s="79">
        <f t="shared" si="4"/>
        <v>78.75</v>
      </c>
      <c r="Q49" s="79">
        <f>+Q30-Q47</f>
        <v>0</v>
      </c>
      <c r="R49" s="79">
        <f t="shared" si="4"/>
        <v>0</v>
      </c>
      <c r="S49" s="103">
        <f>SUM(C49:R49)</f>
        <v>800</v>
      </c>
    </row>
    <row r="50" spans="2:19" s="58" customFormat="1" ht="13.5" thickBot="1">
      <c r="B50" s="104" t="s">
        <v>71</v>
      </c>
      <c r="C50" s="80">
        <v>0</v>
      </c>
      <c r="D50" s="80">
        <v>0</v>
      </c>
      <c r="E50" s="80">
        <v>10.75</v>
      </c>
      <c r="F50" s="80">
        <v>0</v>
      </c>
      <c r="G50" s="83">
        <v>0</v>
      </c>
      <c r="H50" s="80">
        <v>0</v>
      </c>
      <c r="I50" s="83">
        <v>-29.25</v>
      </c>
      <c r="J50" s="80">
        <v>0</v>
      </c>
      <c r="K50" s="83">
        <v>0</v>
      </c>
      <c r="L50" s="80">
        <v>0</v>
      </c>
      <c r="M50" s="83">
        <f>118.75-150</f>
        <v>-31.25</v>
      </c>
      <c r="N50" s="80">
        <v>0</v>
      </c>
      <c r="O50" s="80">
        <v>-106.5</v>
      </c>
      <c r="P50" s="80">
        <v>-244.25</v>
      </c>
      <c r="Q50" s="80">
        <v>0</v>
      </c>
      <c r="R50" s="80">
        <v>0</v>
      </c>
      <c r="S50" s="105">
        <f>SUM(C50:R50)</f>
        <v>-400.5</v>
      </c>
    </row>
    <row r="51" spans="2:19" s="58" customFormat="1" ht="24" customHeight="1" thickBot="1">
      <c r="B51" s="106" t="s">
        <v>65</v>
      </c>
      <c r="C51" s="81">
        <f aca="true" t="shared" si="5" ref="C51:R51">+C49+C50</f>
        <v>0</v>
      </c>
      <c r="D51" s="81">
        <f>+D49+D50</f>
        <v>0</v>
      </c>
      <c r="E51" s="81">
        <f>+E49+E50</f>
        <v>129.5</v>
      </c>
      <c r="F51" s="81">
        <f t="shared" si="5"/>
        <v>98.75</v>
      </c>
      <c r="G51" s="84">
        <f t="shared" si="5"/>
        <v>0</v>
      </c>
      <c r="H51" s="81">
        <f t="shared" si="5"/>
        <v>0</v>
      </c>
      <c r="I51" s="84">
        <f t="shared" si="5"/>
        <v>89.5</v>
      </c>
      <c r="J51" s="81">
        <f t="shared" si="5"/>
        <v>0</v>
      </c>
      <c r="K51" s="84">
        <f t="shared" si="5"/>
        <v>88.75</v>
      </c>
      <c r="L51" s="81">
        <f t="shared" si="5"/>
        <v>0</v>
      </c>
      <c r="M51" s="84">
        <f t="shared" si="5"/>
        <v>97.5</v>
      </c>
      <c r="N51" s="81">
        <f>+N49+N50</f>
        <v>8.75</v>
      </c>
      <c r="O51" s="81">
        <f t="shared" si="5"/>
        <v>52.25</v>
      </c>
      <c r="P51" s="81">
        <f t="shared" si="5"/>
        <v>-165.5</v>
      </c>
      <c r="Q51" s="81">
        <f>+Q49+Q50</f>
        <v>0</v>
      </c>
      <c r="R51" s="81">
        <f t="shared" si="5"/>
        <v>0</v>
      </c>
      <c r="S51" s="107">
        <f>SUM(S49:S50)</f>
        <v>399.5</v>
      </c>
    </row>
    <row r="52" ht="4.5" customHeight="1" thickBot="1"/>
    <row r="53" spans="2:19" ht="13.5" thickBot="1">
      <c r="B53" s="91" t="s">
        <v>80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</row>
    <row r="54" spans="2:19" ht="12.75">
      <c r="B54" s="87" t="s">
        <v>72</v>
      </c>
      <c r="C54" s="88"/>
      <c r="D54" s="88"/>
      <c r="E54" s="88"/>
      <c r="F54" s="88"/>
      <c r="G54" s="89">
        <f>300+(0.15*180)</f>
        <v>327</v>
      </c>
      <c r="H54" s="88"/>
      <c r="I54" s="88"/>
      <c r="J54" s="88"/>
      <c r="K54" s="88"/>
      <c r="L54" s="88"/>
      <c r="M54" s="88"/>
      <c r="N54" s="88"/>
      <c r="O54" s="88"/>
      <c r="P54" s="89"/>
      <c r="Q54" s="88"/>
      <c r="R54" s="98"/>
      <c r="S54" s="34">
        <f aca="true" t="shared" si="6" ref="S54:S61">SUM(C54:R54)</f>
        <v>327</v>
      </c>
    </row>
    <row r="55" spans="2:19" ht="12.75">
      <c r="B55" s="90" t="s">
        <v>81</v>
      </c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5">
        <f>300+(0.15*180)</f>
        <v>327</v>
      </c>
      <c r="Q55" s="86"/>
      <c r="R55" s="99"/>
      <c r="S55" s="35">
        <f t="shared" si="6"/>
        <v>327</v>
      </c>
    </row>
    <row r="56" spans="2:19" ht="12.75">
      <c r="B56" s="90" t="s">
        <v>73</v>
      </c>
      <c r="C56" s="86"/>
      <c r="D56" s="86"/>
      <c r="E56" s="86"/>
      <c r="F56" s="85">
        <f>200+(0.1*180)</f>
        <v>218</v>
      </c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99"/>
      <c r="S56" s="35">
        <f t="shared" si="6"/>
        <v>218</v>
      </c>
    </row>
    <row r="57" spans="2:19" ht="12.75">
      <c r="B57" s="90" t="s">
        <v>74</v>
      </c>
      <c r="C57" s="86"/>
      <c r="D57" s="86"/>
      <c r="E57" s="86"/>
      <c r="F57" s="86"/>
      <c r="G57" s="86"/>
      <c r="H57" s="86"/>
      <c r="I57" s="86"/>
      <c r="J57" s="86"/>
      <c r="K57" s="86"/>
      <c r="L57" s="85">
        <f>200+(0.1*180)</f>
        <v>218</v>
      </c>
      <c r="M57" s="86"/>
      <c r="N57" s="86"/>
      <c r="O57" s="86"/>
      <c r="P57" s="86"/>
      <c r="Q57" s="86"/>
      <c r="R57" s="99"/>
      <c r="S57" s="35">
        <f t="shared" si="6"/>
        <v>218</v>
      </c>
    </row>
    <row r="58" spans="2:19" ht="12.75">
      <c r="B58" s="90" t="s">
        <v>75</v>
      </c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5">
        <f>75+(0.15*180)</f>
        <v>102</v>
      </c>
      <c r="Q58" s="86"/>
      <c r="R58" s="99"/>
      <c r="S58" s="35">
        <f t="shared" si="6"/>
        <v>102</v>
      </c>
    </row>
    <row r="59" spans="2:19" ht="12.75">
      <c r="B59" s="90" t="s">
        <v>76</v>
      </c>
      <c r="C59" s="86"/>
      <c r="D59" s="86"/>
      <c r="E59" s="86"/>
      <c r="F59" s="86"/>
      <c r="G59" s="85">
        <f>75+(0.15*180)</f>
        <v>102</v>
      </c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99"/>
      <c r="S59" s="35">
        <f t="shared" si="6"/>
        <v>102</v>
      </c>
    </row>
    <row r="60" spans="2:19" ht="12.75">
      <c r="B60" s="90" t="s">
        <v>77</v>
      </c>
      <c r="C60" s="86"/>
      <c r="D60" s="86"/>
      <c r="E60" s="86"/>
      <c r="F60" s="86"/>
      <c r="G60" s="85">
        <f>250+(0.1*180)</f>
        <v>268</v>
      </c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99"/>
      <c r="S60" s="35">
        <f t="shared" si="6"/>
        <v>268</v>
      </c>
    </row>
    <row r="61" spans="2:19" ht="13.5" thickBot="1">
      <c r="B61" s="92" t="s">
        <v>78</v>
      </c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4">
        <f>100+(0.1*180)</f>
        <v>118</v>
      </c>
      <c r="Q61" s="93"/>
      <c r="R61" s="100"/>
      <c r="S61" s="101">
        <f t="shared" si="6"/>
        <v>118</v>
      </c>
    </row>
    <row r="62" spans="2:19" ht="13.5" thickBot="1">
      <c r="B62" s="95" t="s">
        <v>82</v>
      </c>
      <c r="C62" s="96">
        <f>SUM(C54:C61)</f>
        <v>0</v>
      </c>
      <c r="D62" s="96">
        <f aca="true" t="shared" si="7" ref="D62:R62">SUM(D54:D61)</f>
        <v>0</v>
      </c>
      <c r="E62" s="96">
        <f t="shared" si="7"/>
        <v>0</v>
      </c>
      <c r="F62" s="96">
        <f t="shared" si="7"/>
        <v>218</v>
      </c>
      <c r="G62" s="96">
        <f t="shared" si="7"/>
        <v>697</v>
      </c>
      <c r="H62" s="96">
        <f t="shared" si="7"/>
        <v>0</v>
      </c>
      <c r="I62" s="96">
        <f t="shared" si="7"/>
        <v>0</v>
      </c>
      <c r="J62" s="96">
        <f t="shared" si="7"/>
        <v>0</v>
      </c>
      <c r="K62" s="96">
        <f t="shared" si="7"/>
        <v>0</v>
      </c>
      <c r="L62" s="96">
        <f t="shared" si="7"/>
        <v>218</v>
      </c>
      <c r="M62" s="96">
        <f t="shared" si="7"/>
        <v>0</v>
      </c>
      <c r="N62" s="96">
        <f t="shared" si="7"/>
        <v>0</v>
      </c>
      <c r="O62" s="96">
        <f t="shared" si="7"/>
        <v>0</v>
      </c>
      <c r="P62" s="96">
        <f t="shared" si="7"/>
        <v>547</v>
      </c>
      <c r="Q62" s="96">
        <f t="shared" si="7"/>
        <v>0</v>
      </c>
      <c r="R62" s="97">
        <f t="shared" si="7"/>
        <v>0</v>
      </c>
      <c r="S62" s="38">
        <f>SUM(S54:S61)</f>
        <v>1680</v>
      </c>
    </row>
    <row r="63" ht="3.75" customHeight="1" thickBot="1"/>
    <row r="64" spans="2:19" s="58" customFormat="1" ht="24" customHeight="1" thickBot="1">
      <c r="B64" s="75" t="s">
        <v>79</v>
      </c>
      <c r="C64" s="168">
        <f>+C51-C62</f>
        <v>0</v>
      </c>
      <c r="D64" s="81">
        <f>+D51-D62</f>
        <v>0</v>
      </c>
      <c r="E64" s="76">
        <f>+E51-E62</f>
        <v>129.5</v>
      </c>
      <c r="F64" s="76">
        <f>+F51-F62+O51</f>
        <v>-67</v>
      </c>
      <c r="G64" s="84">
        <v>0</v>
      </c>
      <c r="H64" s="81">
        <f aca="true" t="shared" si="8" ref="H64:R64">+H51-H62</f>
        <v>0</v>
      </c>
      <c r="I64" s="81">
        <v>0</v>
      </c>
      <c r="J64" s="81">
        <f t="shared" si="8"/>
        <v>0</v>
      </c>
      <c r="K64" s="167">
        <f t="shared" si="8"/>
        <v>88.75</v>
      </c>
      <c r="L64" s="81">
        <f t="shared" si="8"/>
        <v>-218</v>
      </c>
      <c r="M64" s="77">
        <f t="shared" si="8"/>
        <v>97.5</v>
      </c>
      <c r="N64" s="76">
        <f t="shared" si="8"/>
        <v>8.75</v>
      </c>
      <c r="O64" s="81">
        <v>0</v>
      </c>
      <c r="P64" s="76">
        <f>+P51-P62+I51</f>
        <v>-623</v>
      </c>
      <c r="Q64" s="81">
        <f t="shared" si="8"/>
        <v>0</v>
      </c>
      <c r="R64" s="81">
        <f t="shared" si="8"/>
        <v>0</v>
      </c>
      <c r="S64" s="78">
        <f>SUM(C64:R64)</f>
        <v>-583.5</v>
      </c>
    </row>
  </sheetData>
  <sheetProtection/>
  <mergeCells count="3">
    <mergeCell ref="R1:S1"/>
    <mergeCell ref="A2:S2"/>
    <mergeCell ref="C1:Q1"/>
  </mergeCells>
  <printOptions/>
  <pageMargins left="0.25" right="0.25" top="0.5" bottom="1" header="0.5" footer="0.5"/>
  <pageSetup fitToHeight="1" fitToWidth="1" horizontalDpi="600" verticalDpi="600" orientation="landscape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7"/>
  <sheetViews>
    <sheetView showGridLines="0" zoomScalePageLayoutView="0" workbookViewId="0" topLeftCell="A1">
      <selection activeCell="F33" sqref="F33"/>
    </sheetView>
  </sheetViews>
  <sheetFormatPr defaultColWidth="9.140625" defaultRowHeight="12.75"/>
  <cols>
    <col min="1" max="1" width="1.28515625" style="1" customWidth="1"/>
    <col min="2" max="2" width="19.57421875" style="1" customWidth="1"/>
    <col min="3" max="18" width="9.7109375" style="1" customWidth="1"/>
    <col min="19" max="16384" width="9.140625" style="1" customWidth="1"/>
  </cols>
  <sheetData>
    <row r="1" spans="3:28" ht="60.75" customHeight="1">
      <c r="C1" s="209" t="s">
        <v>85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169"/>
      <c r="S1" s="129"/>
      <c r="T1" s="129"/>
      <c r="U1" s="129"/>
      <c r="V1" s="129"/>
      <c r="W1" s="129"/>
      <c r="X1" s="129"/>
      <c r="Y1" s="129"/>
      <c r="Z1" s="129"/>
      <c r="AA1" s="129"/>
      <c r="AB1" s="129"/>
    </row>
    <row r="2" spans="1:18" ht="15" customHeight="1">
      <c r="A2" s="211" t="s">
        <v>24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</row>
    <row r="3" spans="3:12" ht="3" customHeight="1" thickBot="1">
      <c r="C3" s="2"/>
      <c r="D3" s="2"/>
      <c r="E3" s="2"/>
      <c r="F3" s="3"/>
      <c r="K3" s="2"/>
      <c r="L3" s="3"/>
    </row>
    <row r="4" spans="3:18" ht="12.75">
      <c r="C4" s="108"/>
      <c r="D4" s="5"/>
      <c r="E4" s="6"/>
      <c r="F4" s="49"/>
      <c r="G4" s="49"/>
      <c r="H4" s="49"/>
      <c r="I4" s="111"/>
      <c r="J4" s="114"/>
      <c r="K4" s="4"/>
      <c r="L4" s="72"/>
      <c r="M4" s="7"/>
      <c r="N4" s="117"/>
      <c r="O4" s="49"/>
      <c r="P4" s="120"/>
      <c r="Q4" s="122"/>
      <c r="R4" s="126"/>
    </row>
    <row r="5" spans="3:18" ht="12.75">
      <c r="C5" s="109"/>
      <c r="D5" s="11"/>
      <c r="E5" s="13"/>
      <c r="F5" s="50"/>
      <c r="G5" s="50"/>
      <c r="H5" s="50"/>
      <c r="I5" s="112"/>
      <c r="J5" s="115"/>
      <c r="K5" s="10"/>
      <c r="L5" s="73"/>
      <c r="M5" s="14"/>
      <c r="N5" s="118"/>
      <c r="O5" s="50"/>
      <c r="P5" s="36"/>
      <c r="Q5" s="123"/>
      <c r="R5" s="127"/>
    </row>
    <row r="6" spans="2:18" ht="12.75">
      <c r="B6" s="1" t="s">
        <v>0</v>
      </c>
      <c r="C6" s="109"/>
      <c r="D6" s="11"/>
      <c r="E6" s="13"/>
      <c r="F6" s="50"/>
      <c r="G6" s="50"/>
      <c r="H6" s="50"/>
      <c r="I6" s="112"/>
      <c r="J6" s="115"/>
      <c r="K6" s="10"/>
      <c r="L6" s="73"/>
      <c r="M6" s="14"/>
      <c r="N6" s="118"/>
      <c r="O6" s="50"/>
      <c r="P6" s="36"/>
      <c r="Q6" s="123"/>
      <c r="R6" s="127"/>
    </row>
    <row r="7" spans="3:18" ht="6" customHeight="1">
      <c r="C7" s="109"/>
      <c r="D7" s="11"/>
      <c r="E7" s="13"/>
      <c r="F7" s="50"/>
      <c r="G7" s="50"/>
      <c r="H7" s="50"/>
      <c r="I7" s="112"/>
      <c r="J7" s="115"/>
      <c r="K7" s="10"/>
      <c r="L7" s="73"/>
      <c r="M7" s="14"/>
      <c r="N7" s="118"/>
      <c r="O7" s="50"/>
      <c r="P7" s="36"/>
      <c r="Q7" s="123"/>
      <c r="R7" s="127"/>
    </row>
    <row r="8" spans="3:18" s="17" customFormat="1" ht="13.5" thickBot="1">
      <c r="C8" s="110"/>
      <c r="D8" s="40"/>
      <c r="E8" s="41"/>
      <c r="F8" s="51"/>
      <c r="G8" s="51"/>
      <c r="H8" s="51"/>
      <c r="I8" s="113"/>
      <c r="J8" s="116"/>
      <c r="K8" s="39"/>
      <c r="L8" s="74"/>
      <c r="M8" s="42"/>
      <c r="N8" s="119"/>
      <c r="O8" s="51"/>
      <c r="P8" s="121"/>
      <c r="Q8" s="124"/>
      <c r="R8" s="128"/>
    </row>
    <row r="9" spans="2:18" s="59" customFormat="1" ht="12.75" thickBot="1">
      <c r="B9" s="68"/>
      <c r="C9" s="60" t="s">
        <v>6</v>
      </c>
      <c r="D9" s="60" t="s">
        <v>7</v>
      </c>
      <c r="E9" s="60" t="s">
        <v>8</v>
      </c>
      <c r="F9" s="60" t="s">
        <v>9</v>
      </c>
      <c r="G9" s="60" t="s">
        <v>10</v>
      </c>
      <c r="H9" s="60" t="s">
        <v>11</v>
      </c>
      <c r="I9" s="60" t="s">
        <v>12</v>
      </c>
      <c r="J9" s="60" t="s">
        <v>13</v>
      </c>
      <c r="K9" s="61" t="s">
        <v>18</v>
      </c>
      <c r="L9" s="61" t="s">
        <v>21</v>
      </c>
      <c r="M9" s="61" t="s">
        <v>17</v>
      </c>
      <c r="N9" s="61" t="s">
        <v>17</v>
      </c>
      <c r="O9" s="69" t="s">
        <v>20</v>
      </c>
      <c r="P9" s="61" t="s">
        <v>19</v>
      </c>
      <c r="Q9" s="61" t="s">
        <v>19</v>
      </c>
      <c r="R9" s="125" t="s">
        <v>21</v>
      </c>
    </row>
    <row r="10" spans="3:18" s="62" customFormat="1" ht="12" customHeight="1" thickBot="1">
      <c r="C10" s="70" t="s">
        <v>29</v>
      </c>
      <c r="D10" s="63" t="s">
        <v>3</v>
      </c>
      <c r="E10" s="63" t="s">
        <v>23</v>
      </c>
      <c r="F10" s="63" t="s">
        <v>83</v>
      </c>
      <c r="G10" s="63" t="s">
        <v>27</v>
      </c>
      <c r="H10" s="63" t="s">
        <v>1</v>
      </c>
      <c r="I10" s="63" t="s">
        <v>25</v>
      </c>
      <c r="J10" s="63" t="s">
        <v>84</v>
      </c>
      <c r="K10" s="63" t="s">
        <v>2</v>
      </c>
      <c r="L10" s="63" t="s">
        <v>69</v>
      </c>
      <c r="M10" s="63" t="s">
        <v>26</v>
      </c>
      <c r="N10" s="63" t="s">
        <v>4</v>
      </c>
      <c r="O10" s="63" t="s">
        <v>22</v>
      </c>
      <c r="P10" s="64" t="s">
        <v>68</v>
      </c>
      <c r="Q10" s="64" t="s">
        <v>68</v>
      </c>
      <c r="R10" s="63" t="s">
        <v>69</v>
      </c>
    </row>
    <row r="11" spans="2:18" ht="12.75">
      <c r="B11" s="170" t="s">
        <v>89</v>
      </c>
      <c r="C11" s="177">
        <v>31</v>
      </c>
      <c r="D11" s="178">
        <v>64</v>
      </c>
      <c r="E11" s="177">
        <v>37</v>
      </c>
      <c r="F11" s="178">
        <v>47</v>
      </c>
      <c r="G11" s="179">
        <v>59</v>
      </c>
      <c r="H11" s="177">
        <v>31</v>
      </c>
      <c r="I11" s="180">
        <v>23</v>
      </c>
      <c r="J11" s="178">
        <v>36</v>
      </c>
      <c r="K11" s="180">
        <v>34</v>
      </c>
      <c r="L11" s="178">
        <v>62</v>
      </c>
      <c r="M11" s="180">
        <v>34</v>
      </c>
      <c r="N11" s="178">
        <v>36</v>
      </c>
      <c r="O11" s="177">
        <v>32</v>
      </c>
      <c r="P11" s="178">
        <v>34</v>
      </c>
      <c r="Q11" s="179">
        <v>42</v>
      </c>
      <c r="R11" s="177">
        <v>41</v>
      </c>
    </row>
    <row r="12" spans="2:18" ht="12.75">
      <c r="B12" s="171" t="s">
        <v>90</v>
      </c>
      <c r="C12" s="181">
        <v>34</v>
      </c>
      <c r="D12" s="182">
        <v>30</v>
      </c>
      <c r="E12" s="181">
        <v>44</v>
      </c>
      <c r="F12" s="182">
        <v>12</v>
      </c>
      <c r="G12" s="183">
        <v>44</v>
      </c>
      <c r="H12" s="182">
        <v>31</v>
      </c>
      <c r="I12" s="184">
        <v>30</v>
      </c>
      <c r="J12" s="181">
        <v>49</v>
      </c>
      <c r="K12" s="183">
        <v>47</v>
      </c>
      <c r="L12" s="182">
        <v>24</v>
      </c>
      <c r="M12" s="183">
        <v>31</v>
      </c>
      <c r="N12" s="182">
        <v>16</v>
      </c>
      <c r="O12" s="181">
        <v>60</v>
      </c>
      <c r="P12" s="181">
        <v>52</v>
      </c>
      <c r="Q12" s="184">
        <v>23</v>
      </c>
      <c r="R12" s="182">
        <v>33</v>
      </c>
    </row>
    <row r="13" spans="2:18" ht="12.75">
      <c r="B13" s="172" t="s">
        <v>91</v>
      </c>
      <c r="C13" s="185">
        <v>17</v>
      </c>
      <c r="D13" s="186">
        <v>47</v>
      </c>
      <c r="E13" s="186">
        <v>34</v>
      </c>
      <c r="F13" s="186">
        <v>36</v>
      </c>
      <c r="G13" s="187">
        <v>39</v>
      </c>
      <c r="H13" s="185">
        <v>18</v>
      </c>
      <c r="I13" s="188">
        <v>40</v>
      </c>
      <c r="J13" s="185">
        <v>24</v>
      </c>
      <c r="K13" s="188">
        <v>44</v>
      </c>
      <c r="L13" s="186">
        <v>27</v>
      </c>
      <c r="M13" s="187">
        <v>39</v>
      </c>
      <c r="N13" s="185">
        <v>24</v>
      </c>
      <c r="O13" s="185">
        <v>25</v>
      </c>
      <c r="P13" s="186">
        <v>40</v>
      </c>
      <c r="Q13" s="187">
        <v>29</v>
      </c>
      <c r="R13" s="186">
        <v>41</v>
      </c>
    </row>
    <row r="14" spans="2:18" ht="12.75">
      <c r="B14" s="172" t="s">
        <v>92</v>
      </c>
      <c r="C14" s="185">
        <v>25</v>
      </c>
      <c r="D14" s="185">
        <v>42</v>
      </c>
      <c r="E14" s="186">
        <v>61</v>
      </c>
      <c r="F14" s="185">
        <v>41</v>
      </c>
      <c r="G14" s="188">
        <v>49</v>
      </c>
      <c r="H14" s="186">
        <v>46</v>
      </c>
      <c r="I14" s="188">
        <v>53</v>
      </c>
      <c r="J14" s="185">
        <v>53</v>
      </c>
      <c r="K14" s="188">
        <v>53</v>
      </c>
      <c r="L14" s="185">
        <v>19</v>
      </c>
      <c r="M14" s="187">
        <v>46</v>
      </c>
      <c r="N14" s="185">
        <v>52</v>
      </c>
      <c r="O14" s="186">
        <v>54</v>
      </c>
      <c r="P14" s="186">
        <v>59</v>
      </c>
      <c r="Q14" s="190">
        <v>81</v>
      </c>
      <c r="R14" s="185">
        <v>40</v>
      </c>
    </row>
    <row r="15" spans="2:18" ht="12.75">
      <c r="B15" s="171" t="s">
        <v>93</v>
      </c>
      <c r="C15" s="182">
        <v>42</v>
      </c>
      <c r="D15" s="181">
        <v>39</v>
      </c>
      <c r="E15" s="181">
        <v>31</v>
      </c>
      <c r="F15" s="181">
        <v>31</v>
      </c>
      <c r="G15" s="184">
        <v>23</v>
      </c>
      <c r="H15" s="181">
        <v>51</v>
      </c>
      <c r="I15" s="184">
        <v>16</v>
      </c>
      <c r="J15" s="182">
        <v>38</v>
      </c>
      <c r="K15" s="184">
        <v>33</v>
      </c>
      <c r="L15" s="181">
        <v>47</v>
      </c>
      <c r="M15" s="184">
        <v>31</v>
      </c>
      <c r="N15" s="182">
        <v>28</v>
      </c>
      <c r="O15" s="181">
        <v>35</v>
      </c>
      <c r="P15" s="181">
        <v>40</v>
      </c>
      <c r="Q15" s="184">
        <v>36</v>
      </c>
      <c r="R15" s="181">
        <v>42</v>
      </c>
    </row>
    <row r="16" spans="2:18" ht="12.75">
      <c r="B16" s="172" t="s">
        <v>94</v>
      </c>
      <c r="C16" s="186">
        <v>33</v>
      </c>
      <c r="D16" s="185">
        <v>28</v>
      </c>
      <c r="E16" s="185">
        <v>11</v>
      </c>
      <c r="F16" s="186">
        <v>77</v>
      </c>
      <c r="G16" s="185">
        <v>26</v>
      </c>
      <c r="H16" s="185">
        <v>27</v>
      </c>
      <c r="I16" s="186">
        <v>41</v>
      </c>
      <c r="J16" s="185">
        <v>22</v>
      </c>
      <c r="K16" s="186">
        <v>59</v>
      </c>
      <c r="L16" s="185">
        <v>18</v>
      </c>
      <c r="M16" s="191">
        <v>33</v>
      </c>
      <c r="N16" s="185">
        <v>33</v>
      </c>
      <c r="O16" s="186">
        <v>35</v>
      </c>
      <c r="P16" s="186">
        <v>21</v>
      </c>
      <c r="Q16" s="185">
        <v>27</v>
      </c>
      <c r="R16" s="186">
        <v>31</v>
      </c>
    </row>
    <row r="17" spans="2:18" ht="12.75">
      <c r="B17" s="172" t="s">
        <v>95</v>
      </c>
      <c r="C17" s="185">
        <v>17</v>
      </c>
      <c r="D17" s="186">
        <v>35</v>
      </c>
      <c r="E17" s="185">
        <v>31</v>
      </c>
      <c r="F17" s="186">
        <v>39</v>
      </c>
      <c r="G17" s="186">
        <v>29</v>
      </c>
      <c r="H17" s="186">
        <v>33</v>
      </c>
      <c r="I17" s="185">
        <v>24</v>
      </c>
      <c r="J17" s="186">
        <v>34</v>
      </c>
      <c r="K17" s="185">
        <v>37</v>
      </c>
      <c r="L17" s="185">
        <v>19</v>
      </c>
      <c r="M17" s="191">
        <v>25</v>
      </c>
      <c r="N17" s="186">
        <v>52</v>
      </c>
      <c r="O17" s="185">
        <v>27</v>
      </c>
      <c r="P17" s="185">
        <v>22</v>
      </c>
      <c r="Q17" s="185">
        <v>31</v>
      </c>
      <c r="R17" s="186">
        <v>37</v>
      </c>
    </row>
    <row r="18" spans="2:18" ht="12.75">
      <c r="B18" s="171" t="s">
        <v>96</v>
      </c>
      <c r="C18" s="185">
        <v>34</v>
      </c>
      <c r="D18" s="185">
        <v>17</v>
      </c>
      <c r="E18" s="186">
        <v>35</v>
      </c>
      <c r="F18" s="185">
        <v>13</v>
      </c>
      <c r="G18" s="185">
        <v>28</v>
      </c>
      <c r="H18" s="186">
        <v>66</v>
      </c>
      <c r="I18" s="185">
        <v>31</v>
      </c>
      <c r="J18" s="186">
        <v>37</v>
      </c>
      <c r="K18" s="186">
        <v>69</v>
      </c>
      <c r="L18" s="186">
        <v>47</v>
      </c>
      <c r="M18" s="194">
        <v>26</v>
      </c>
      <c r="N18" s="186">
        <v>39</v>
      </c>
      <c r="O18" s="186">
        <v>28</v>
      </c>
      <c r="P18" s="185">
        <v>21</v>
      </c>
      <c r="Q18" s="186">
        <v>46</v>
      </c>
      <c r="R18" s="185">
        <v>19</v>
      </c>
    </row>
    <row r="19" spans="2:18" ht="12.75">
      <c r="B19" s="172" t="s">
        <v>97</v>
      </c>
      <c r="C19" s="185">
        <v>37</v>
      </c>
      <c r="D19" s="185">
        <v>34</v>
      </c>
      <c r="E19" s="185">
        <v>39</v>
      </c>
      <c r="F19" s="186">
        <v>48</v>
      </c>
      <c r="G19" s="186">
        <v>45</v>
      </c>
      <c r="H19" s="185">
        <v>25</v>
      </c>
      <c r="I19" s="186">
        <v>50</v>
      </c>
      <c r="J19" s="185">
        <v>31</v>
      </c>
      <c r="K19" s="186">
        <v>40</v>
      </c>
      <c r="L19" s="186">
        <v>69</v>
      </c>
      <c r="M19" s="186">
        <v>40</v>
      </c>
      <c r="N19" s="186">
        <v>42</v>
      </c>
      <c r="O19" s="185">
        <v>26</v>
      </c>
      <c r="P19" s="185">
        <v>28</v>
      </c>
      <c r="Q19" s="186">
        <v>43</v>
      </c>
      <c r="R19" s="185">
        <v>23</v>
      </c>
    </row>
    <row r="20" spans="2:18" ht="12.75">
      <c r="B20" s="172" t="s">
        <v>98</v>
      </c>
      <c r="C20" s="185">
        <v>22</v>
      </c>
      <c r="D20" s="185">
        <v>51</v>
      </c>
      <c r="E20" s="186">
        <v>42</v>
      </c>
      <c r="F20" s="186">
        <v>50</v>
      </c>
      <c r="G20" s="185">
        <v>41</v>
      </c>
      <c r="H20" s="186">
        <v>34</v>
      </c>
      <c r="I20" s="185">
        <v>39</v>
      </c>
      <c r="J20" s="185">
        <v>35</v>
      </c>
      <c r="K20" s="186">
        <v>56</v>
      </c>
      <c r="L20" s="186">
        <v>38</v>
      </c>
      <c r="M20" s="191">
        <v>31</v>
      </c>
      <c r="N20" s="186">
        <v>54</v>
      </c>
      <c r="O20" s="185">
        <v>26</v>
      </c>
      <c r="P20" s="185">
        <v>29</v>
      </c>
      <c r="Q20" s="186">
        <v>46</v>
      </c>
      <c r="R20" s="185">
        <v>22</v>
      </c>
    </row>
    <row r="21" spans="2:18" ht="12.75">
      <c r="B21" s="171" t="s">
        <v>99</v>
      </c>
      <c r="C21" s="181">
        <v>36</v>
      </c>
      <c r="D21" s="185">
        <v>14</v>
      </c>
      <c r="E21" s="186">
        <v>59</v>
      </c>
      <c r="F21" s="186">
        <v>47</v>
      </c>
      <c r="G21" s="185">
        <v>27</v>
      </c>
      <c r="H21" s="185">
        <v>26</v>
      </c>
      <c r="I21" s="185">
        <v>31</v>
      </c>
      <c r="J21" s="186">
        <v>31</v>
      </c>
      <c r="K21" s="185">
        <v>31</v>
      </c>
      <c r="L21" s="186">
        <v>26</v>
      </c>
      <c r="M21" s="194">
        <v>28</v>
      </c>
      <c r="N21" s="186">
        <v>39</v>
      </c>
      <c r="O21" s="185">
        <v>11</v>
      </c>
      <c r="P21" s="186">
        <v>36</v>
      </c>
      <c r="Q21" s="186">
        <v>61</v>
      </c>
      <c r="R21" s="185">
        <v>16</v>
      </c>
    </row>
    <row r="22" spans="2:18" ht="12.75">
      <c r="B22" s="172" t="s">
        <v>100</v>
      </c>
      <c r="C22" s="181">
        <v>39</v>
      </c>
      <c r="D22" s="185">
        <v>48</v>
      </c>
      <c r="E22" s="185">
        <v>34</v>
      </c>
      <c r="F22" s="186">
        <v>35</v>
      </c>
      <c r="G22" s="185">
        <v>48</v>
      </c>
      <c r="H22" s="185">
        <v>40</v>
      </c>
      <c r="I22" s="186">
        <v>40</v>
      </c>
      <c r="J22" s="186">
        <v>40</v>
      </c>
      <c r="K22" s="186">
        <v>51</v>
      </c>
      <c r="L22" s="186">
        <v>45</v>
      </c>
      <c r="M22" s="194">
        <v>36</v>
      </c>
      <c r="N22" s="182">
        <v>25</v>
      </c>
      <c r="O22" s="185">
        <v>26</v>
      </c>
      <c r="P22" s="186">
        <v>70</v>
      </c>
      <c r="Q22" s="190">
        <v>81</v>
      </c>
      <c r="R22" s="185">
        <v>23</v>
      </c>
    </row>
    <row r="23" spans="2:18" ht="12.75">
      <c r="B23" s="171" t="s">
        <v>101</v>
      </c>
      <c r="C23" s="185">
        <v>39</v>
      </c>
      <c r="D23" s="186">
        <v>40</v>
      </c>
      <c r="E23" s="185">
        <v>32</v>
      </c>
      <c r="F23" s="185">
        <v>40</v>
      </c>
      <c r="G23" s="186">
        <v>47</v>
      </c>
      <c r="H23" s="185">
        <v>34</v>
      </c>
      <c r="I23" s="186">
        <v>38</v>
      </c>
      <c r="J23" s="186">
        <v>53</v>
      </c>
      <c r="K23" s="186">
        <v>45</v>
      </c>
      <c r="L23" s="186">
        <v>40</v>
      </c>
      <c r="M23" s="194">
        <v>26</v>
      </c>
      <c r="N23" s="186">
        <v>42</v>
      </c>
      <c r="O23" s="185">
        <v>34</v>
      </c>
      <c r="P23" s="185">
        <v>27</v>
      </c>
      <c r="Q23" s="186">
        <v>34</v>
      </c>
      <c r="R23" s="185">
        <v>23</v>
      </c>
    </row>
    <row r="24" spans="2:18" ht="12.75">
      <c r="B24" s="172" t="s">
        <v>102</v>
      </c>
      <c r="C24" s="185">
        <v>23</v>
      </c>
      <c r="D24" s="186">
        <v>34</v>
      </c>
      <c r="E24" s="186">
        <v>63</v>
      </c>
      <c r="F24" s="185">
        <v>40</v>
      </c>
      <c r="G24" s="186">
        <v>38</v>
      </c>
      <c r="H24" s="185">
        <v>48</v>
      </c>
      <c r="I24" s="185">
        <v>33</v>
      </c>
      <c r="J24" s="186">
        <v>68</v>
      </c>
      <c r="K24" s="185">
        <v>45</v>
      </c>
      <c r="L24" s="186">
        <v>41</v>
      </c>
      <c r="M24" s="194">
        <v>33</v>
      </c>
      <c r="N24" s="186">
        <v>64</v>
      </c>
      <c r="O24" s="186">
        <v>51</v>
      </c>
      <c r="P24" s="185">
        <v>30</v>
      </c>
      <c r="Q24" s="186">
        <v>45</v>
      </c>
      <c r="R24" s="185">
        <v>16</v>
      </c>
    </row>
    <row r="25" spans="2:18" ht="13.5" thickBot="1">
      <c r="B25" s="173" t="s">
        <v>103</v>
      </c>
      <c r="C25" s="185">
        <v>52</v>
      </c>
      <c r="D25" s="185">
        <v>42</v>
      </c>
      <c r="E25" s="186">
        <v>65</v>
      </c>
      <c r="F25" s="186">
        <v>52</v>
      </c>
      <c r="G25" s="185">
        <v>33</v>
      </c>
      <c r="H25" s="185">
        <v>24</v>
      </c>
      <c r="I25" s="186">
        <v>35</v>
      </c>
      <c r="J25" s="186">
        <v>54</v>
      </c>
      <c r="K25" s="186">
        <v>43</v>
      </c>
      <c r="L25" s="185">
        <v>35</v>
      </c>
      <c r="M25" s="194">
        <v>17</v>
      </c>
      <c r="N25" s="186">
        <v>54</v>
      </c>
      <c r="O25" s="186">
        <v>51</v>
      </c>
      <c r="P25" s="186">
        <v>48</v>
      </c>
      <c r="Q25" s="187">
        <v>50</v>
      </c>
      <c r="R25" s="185">
        <v>33</v>
      </c>
    </row>
    <row r="26" spans="2:18" ht="13.5" thickBot="1">
      <c r="B26" s="174" t="s">
        <v>104</v>
      </c>
      <c r="C26" s="175">
        <f aca="true" t="shared" si="0" ref="C26:K26">SUM(C11:C25)</f>
        <v>481</v>
      </c>
      <c r="D26" s="175">
        <f t="shared" si="0"/>
        <v>565</v>
      </c>
      <c r="E26" s="175">
        <f t="shared" si="0"/>
        <v>618</v>
      </c>
      <c r="F26" s="175">
        <f t="shared" si="0"/>
        <v>608</v>
      </c>
      <c r="G26" s="175">
        <f t="shared" si="0"/>
        <v>576</v>
      </c>
      <c r="H26" s="175">
        <f t="shared" si="0"/>
        <v>534</v>
      </c>
      <c r="I26" s="175">
        <f t="shared" si="0"/>
        <v>524</v>
      </c>
      <c r="J26" s="175">
        <f t="shared" si="0"/>
        <v>605</v>
      </c>
      <c r="K26" s="175">
        <f t="shared" si="0"/>
        <v>687</v>
      </c>
      <c r="L26" s="175">
        <f>SUM(L11:L25)</f>
        <v>557</v>
      </c>
      <c r="M26" s="175">
        <f aca="true" t="shared" si="1" ref="M26:R26">SUM(M11:M25)</f>
        <v>476</v>
      </c>
      <c r="N26" s="175">
        <f t="shared" si="1"/>
        <v>600</v>
      </c>
      <c r="O26" s="175">
        <f t="shared" si="1"/>
        <v>521</v>
      </c>
      <c r="P26" s="175">
        <f t="shared" si="1"/>
        <v>557</v>
      </c>
      <c r="Q26" s="175">
        <f t="shared" si="1"/>
        <v>675</v>
      </c>
      <c r="R26" s="175">
        <f t="shared" si="1"/>
        <v>440</v>
      </c>
    </row>
    <row r="27" spans="2:18" ht="13.5" thickBot="1">
      <c r="B27" s="174" t="s">
        <v>105</v>
      </c>
      <c r="C27" s="176">
        <f>+C26/15</f>
        <v>32.06666666666667</v>
      </c>
      <c r="D27" s="176">
        <f aca="true" t="shared" si="2" ref="D27:R27">+D26/15</f>
        <v>37.666666666666664</v>
      </c>
      <c r="E27" s="176">
        <f t="shared" si="2"/>
        <v>41.2</v>
      </c>
      <c r="F27" s="176">
        <f t="shared" si="2"/>
        <v>40.53333333333333</v>
      </c>
      <c r="G27" s="176">
        <f t="shared" si="2"/>
        <v>38.4</v>
      </c>
      <c r="H27" s="176">
        <f t="shared" si="2"/>
        <v>35.6</v>
      </c>
      <c r="I27" s="176">
        <f t="shared" si="2"/>
        <v>34.93333333333333</v>
      </c>
      <c r="J27" s="176">
        <f t="shared" si="2"/>
        <v>40.333333333333336</v>
      </c>
      <c r="K27" s="189">
        <f t="shared" si="2"/>
        <v>45.8</v>
      </c>
      <c r="L27" s="176">
        <f t="shared" si="2"/>
        <v>37.13333333333333</v>
      </c>
      <c r="M27" s="176">
        <f t="shared" si="2"/>
        <v>31.733333333333334</v>
      </c>
      <c r="N27" s="176">
        <f t="shared" si="2"/>
        <v>40</v>
      </c>
      <c r="O27" s="176">
        <f t="shared" si="2"/>
        <v>34.733333333333334</v>
      </c>
      <c r="P27" s="176">
        <f t="shared" si="2"/>
        <v>37.13333333333333</v>
      </c>
      <c r="Q27" s="176">
        <f t="shared" si="2"/>
        <v>45</v>
      </c>
      <c r="R27" s="176">
        <f t="shared" si="2"/>
        <v>29.333333333333332</v>
      </c>
    </row>
  </sheetData>
  <sheetProtection/>
  <mergeCells count="2">
    <mergeCell ref="C1:Q1"/>
    <mergeCell ref="A2:R2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</dc:creator>
  <cp:keywords/>
  <dc:description/>
  <cp:lastModifiedBy>Jeffrey &amp; Sylvia</cp:lastModifiedBy>
  <cp:lastPrinted>2012-08-25T03:04:54Z</cp:lastPrinted>
  <dcterms:created xsi:type="dcterms:W3CDTF">2003-08-24T18:09:09Z</dcterms:created>
  <dcterms:modified xsi:type="dcterms:W3CDTF">2012-12-29T14:04:48Z</dcterms:modified>
  <cp:category/>
  <cp:version/>
  <cp:contentType/>
  <cp:contentStatus/>
</cp:coreProperties>
</file>